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Content\docs\tema\vatten\miljogifter\"/>
    </mc:Choice>
  </mc:AlternateContent>
  <bookViews>
    <workbookView xWindow="480" yWindow="120" windowWidth="20730" windowHeight="11760"/>
  </bookViews>
  <sheets>
    <sheet name="miljögifter_fisk_2010-2020 " sheetId="2" r:id="rId1"/>
  </sheets>
  <definedNames>
    <definedName name="_xlnm._FilterDatabase" localSheetId="0" hidden="1">'miljögifter_fisk_2010-2020 '!$A$4:$CT$136</definedName>
  </definedNames>
  <calcPr calcId="162913"/>
</workbook>
</file>

<file path=xl/calcChain.xml><?xml version="1.0" encoding="utf-8"?>
<calcChain xmlns="http://schemas.openxmlformats.org/spreadsheetml/2006/main">
  <c r="AG19" i="2" l="1"/>
  <c r="AG18" i="2"/>
  <c r="AG17" i="2"/>
  <c r="AG15" i="2"/>
  <c r="AG14" i="2"/>
  <c r="AG13" i="2"/>
  <c r="AG12" i="2"/>
  <c r="AG11" i="2"/>
  <c r="AG9" i="2"/>
  <c r="AG8" i="2"/>
  <c r="AG7" i="2"/>
  <c r="AG6" i="2"/>
  <c r="AG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5" i="2"/>
  <c r="U5" i="2" l="1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22" i="2"/>
  <c r="AR111" i="2" l="1"/>
  <c r="AQ111" i="2"/>
  <c r="AO111" i="2"/>
  <c r="AN111" i="2"/>
  <c r="AR110" i="2"/>
  <c r="AQ110" i="2"/>
  <c r="AO110" i="2"/>
  <c r="AN110" i="2"/>
  <c r="AR109" i="2"/>
  <c r="AQ109" i="2"/>
  <c r="AO109" i="2"/>
  <c r="AN109" i="2"/>
  <c r="AM109" i="2"/>
  <c r="AR108" i="2"/>
  <c r="AQ108" i="2"/>
  <c r="AO108" i="2"/>
  <c r="AN108" i="2"/>
  <c r="AR107" i="2"/>
  <c r="AQ107" i="2"/>
  <c r="AO107" i="2"/>
  <c r="AN107" i="2"/>
  <c r="AQ106" i="2"/>
  <c r="AN106" i="2"/>
  <c r="AR105" i="2"/>
  <c r="AQ105" i="2"/>
  <c r="AO105" i="2"/>
  <c r="AN105" i="2"/>
  <c r="AO100" i="2"/>
  <c r="AN100" i="2"/>
  <c r="AM100" i="2"/>
  <c r="AJ100" i="2"/>
  <c r="AO99" i="2"/>
  <c r="AN99" i="2"/>
  <c r="AM99" i="2"/>
  <c r="AJ99" i="2"/>
  <c r="AO98" i="2"/>
  <c r="AN98" i="2"/>
  <c r="AM98" i="2"/>
  <c r="AO97" i="2"/>
  <c r="AN97" i="2"/>
  <c r="AM97" i="2"/>
  <c r="AK103" i="2"/>
  <c r="AK102" i="2"/>
  <c r="AK101" i="2"/>
  <c r="AK100" i="2"/>
  <c r="AK99" i="2"/>
  <c r="AK98" i="2"/>
  <c r="AK97" i="2"/>
  <c r="AI103" i="2"/>
  <c r="AI100" i="2"/>
  <c r="AI99" i="2"/>
  <c r="AI98" i="2"/>
  <c r="AI97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98" i="2"/>
  <c r="AH97" i="2"/>
  <c r="U105" i="2" l="1"/>
  <c r="U108" i="2"/>
  <c r="U109" i="2"/>
  <c r="U111" i="2"/>
  <c r="AG58" i="2" l="1"/>
  <c r="AG30" i="2"/>
  <c r="AE118" i="2" l="1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13" i="2"/>
  <c r="AE114" i="2"/>
  <c r="AE115" i="2"/>
  <c r="AE116" i="2"/>
  <c r="AE117" i="2"/>
  <c r="AE106" i="2"/>
  <c r="AE107" i="2"/>
  <c r="AE108" i="2"/>
  <c r="AE109" i="2"/>
  <c r="AE110" i="2"/>
  <c r="AE111" i="2"/>
  <c r="AE112" i="2"/>
  <c r="AE105" i="2"/>
  <c r="AE100" i="2"/>
  <c r="AE98" i="2"/>
  <c r="AE97" i="2"/>
  <c r="AE99" i="2"/>
  <c r="AE95" i="2"/>
  <c r="AE62" i="2"/>
  <c r="U136" i="2"/>
  <c r="U35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05" i="2"/>
  <c r="U112" i="2"/>
  <c r="AE60" i="2"/>
  <c r="AE61" i="2"/>
  <c r="AE63" i="2"/>
  <c r="AE64" i="2"/>
  <c r="AE65" i="2"/>
  <c r="AE66" i="2"/>
  <c r="AE67" i="2"/>
  <c r="AE68" i="2"/>
  <c r="AE69" i="2"/>
  <c r="AE70" i="2"/>
  <c r="AE71" i="2"/>
  <c r="AE72" i="2"/>
  <c r="AE59" i="2"/>
  <c r="AE22" i="2" l="1"/>
  <c r="U46" i="2" l="1"/>
  <c r="U23" i="2"/>
  <c r="U24" i="2"/>
  <c r="U25" i="2"/>
  <c r="U26" i="2"/>
  <c r="U27" i="2"/>
  <c r="U28" i="2"/>
  <c r="U29" i="2"/>
  <c r="U30" i="2"/>
  <c r="U31" i="2"/>
  <c r="U32" i="2"/>
  <c r="U33" i="2"/>
  <c r="U34" i="2"/>
  <c r="U36" i="2"/>
  <c r="U37" i="2"/>
  <c r="U38" i="2"/>
  <c r="U39" i="2"/>
  <c r="U40" i="2"/>
  <c r="U41" i="2"/>
  <c r="U42" i="2"/>
  <c r="U43" i="2"/>
  <c r="U44" i="2"/>
  <c r="U47" i="2"/>
  <c r="U48" i="2"/>
  <c r="U49" i="2"/>
  <c r="U50" i="2"/>
  <c r="U51" i="2"/>
  <c r="U52" i="2"/>
  <c r="U53" i="2"/>
  <c r="U54" i="2"/>
  <c r="U55" i="2"/>
  <c r="U56" i="2"/>
  <c r="U57" i="2"/>
  <c r="U58" i="2"/>
  <c r="U60" i="2"/>
  <c r="U61" i="2"/>
  <c r="U62" i="2"/>
  <c r="U63" i="2"/>
  <c r="U64" i="2"/>
  <c r="U65" i="2"/>
  <c r="U66" i="2"/>
  <c r="U67" i="2"/>
  <c r="U68" i="2"/>
  <c r="U69" i="2"/>
  <c r="U70" i="2"/>
  <c r="U71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AG47" i="2"/>
  <c r="AG48" i="2"/>
  <c r="AG49" i="2"/>
  <c r="AG50" i="2"/>
  <c r="AG51" i="2"/>
  <c r="AG52" i="2"/>
  <c r="AG53" i="2"/>
  <c r="AG54" i="2"/>
  <c r="AG55" i="2"/>
  <c r="AG40" i="2"/>
  <c r="AG35" i="2"/>
  <c r="AG33" i="2"/>
  <c r="AG24" i="2"/>
  <c r="AG80" i="2" l="1"/>
  <c r="AD88" i="2"/>
  <c r="AD89" i="2"/>
  <c r="AD90" i="2"/>
  <c r="AD91" i="2"/>
  <c r="AD92" i="2"/>
  <c r="AD93" i="2"/>
  <c r="AD94" i="2"/>
  <c r="AD95" i="2"/>
  <c r="AD96" i="2"/>
  <c r="AD87" i="2"/>
  <c r="AE87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8" i="2"/>
  <c r="AE89" i="2"/>
  <c r="AE90" i="2"/>
  <c r="AE91" i="2"/>
  <c r="AE92" i="2"/>
  <c r="AE93" i="2"/>
  <c r="AE94" i="2"/>
  <c r="AE96" i="2"/>
  <c r="AE73" i="2"/>
  <c r="T88" i="2"/>
  <c r="T89" i="2"/>
  <c r="T90" i="2"/>
  <c r="T91" i="2"/>
  <c r="T92" i="2"/>
  <c r="T93" i="2"/>
  <c r="T94" i="2"/>
  <c r="T95" i="2"/>
  <c r="T96" i="2"/>
  <c r="T87" i="2"/>
  <c r="AG69" i="2" l="1"/>
  <c r="AG71" i="2"/>
  <c r="AG57" i="2"/>
  <c r="AG46" i="2"/>
  <c r="AE51" i="2"/>
  <c r="AE52" i="2"/>
  <c r="AE53" i="2"/>
  <c r="AE54" i="2"/>
  <c r="AE55" i="2"/>
  <c r="AE56" i="2"/>
  <c r="AE57" i="2"/>
  <c r="AE58" i="2"/>
  <c r="AE50" i="2"/>
  <c r="AE49" i="2"/>
  <c r="AE48" i="2"/>
  <c r="AE47" i="2"/>
  <c r="AE46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</calcChain>
</file>

<file path=xl/comments1.xml><?xml version="1.0" encoding="utf-8"?>
<comments xmlns="http://schemas.openxmlformats.org/spreadsheetml/2006/main">
  <authors>
    <author>Maria Pettersson</author>
  </authors>
  <commentList>
    <comment ref="AH112" authorId="0" shapeId="0">
      <text>
        <r>
          <rPr>
            <b/>
            <sz val="9"/>
            <color indexed="81"/>
            <rFont val="Tahoma"/>
            <family val="2"/>
          </rPr>
          <t>Maria Pettersson:</t>
        </r>
        <r>
          <rPr>
            <sz val="9"/>
            <color indexed="81"/>
            <rFont val="Tahoma"/>
            <family val="2"/>
          </rPr>
          <t xml:space="preserve">
PFOS-halterna från 2010 är halt i lever. Ska flyttas till kolumn AS</t>
        </r>
      </text>
    </comment>
  </commentList>
</comments>
</file>

<file path=xl/sharedStrings.xml><?xml version="1.0" encoding="utf-8"?>
<sst xmlns="http://schemas.openxmlformats.org/spreadsheetml/2006/main" count="7665" uniqueCount="366">
  <si>
    <t>Lokal</t>
  </si>
  <si>
    <t>Nord-koordinat</t>
  </si>
  <si>
    <t>Ost-koordinat</t>
  </si>
  <si>
    <t>Fångstdatum</t>
  </si>
  <si>
    <t>Poolat_prov</t>
  </si>
  <si>
    <t>Fetthalt_muskel</t>
  </si>
  <si>
    <t>Fetthalt_lever</t>
  </si>
  <si>
    <t>PCB_28</t>
  </si>
  <si>
    <t>PCB_52</t>
  </si>
  <si>
    <t>PCB_101</t>
  </si>
  <si>
    <t>PCB_118</t>
  </si>
  <si>
    <t>PCB_153</t>
  </si>
  <si>
    <t>PCB_138</t>
  </si>
  <si>
    <t>PCB_180</t>
  </si>
  <si>
    <t>Summa_PCB7</t>
  </si>
  <si>
    <t>PBDE_28</t>
  </si>
  <si>
    <t>PBDE_47</t>
  </si>
  <si>
    <t>PBDE_100</t>
  </si>
  <si>
    <t>PBDE_99</t>
  </si>
  <si>
    <t>PBDE_85</t>
  </si>
  <si>
    <t>PBDE_154</t>
  </si>
  <si>
    <t>PBDE_153</t>
  </si>
  <si>
    <t>PBDE_209</t>
  </si>
  <si>
    <t>Summa_PBDE</t>
  </si>
  <si>
    <t>HBCD</t>
  </si>
  <si>
    <t>PFOS</t>
  </si>
  <si>
    <t>PFOA</t>
  </si>
  <si>
    <t>PFHxA</t>
  </si>
  <si>
    <t>PFHxS</t>
  </si>
  <si>
    <t>PFHpA</t>
  </si>
  <si>
    <t>PFNA</t>
  </si>
  <si>
    <t>PFDA</t>
  </si>
  <si>
    <t>PFDS</t>
  </si>
  <si>
    <t>PFBS</t>
  </si>
  <si>
    <t>PFUnDA</t>
  </si>
  <si>
    <t>PFOSA</t>
  </si>
  <si>
    <t>Kvicksilver</t>
  </si>
  <si>
    <t xml:space="preserve">DiBP </t>
  </si>
  <si>
    <t xml:space="preserve">DBP </t>
  </si>
  <si>
    <t xml:space="preserve">BBP </t>
  </si>
  <si>
    <t xml:space="preserve">DEHP </t>
  </si>
  <si>
    <t>DOP</t>
  </si>
  <si>
    <t xml:space="preserve">DiNP </t>
  </si>
  <si>
    <t xml:space="preserve">DiDP </t>
  </si>
  <si>
    <t xml:space="preserve">TiBP </t>
  </si>
  <si>
    <t>TBP</t>
  </si>
  <si>
    <t xml:space="preserve">TCEP </t>
  </si>
  <si>
    <t>TCPP</t>
  </si>
  <si>
    <t xml:space="preserve">DBPhP </t>
  </si>
  <si>
    <t xml:space="preserve">DPhBP </t>
  </si>
  <si>
    <t>TDCPP</t>
  </si>
  <si>
    <t xml:space="preserve">TBEP </t>
  </si>
  <si>
    <t xml:space="preserve">TPhP </t>
  </si>
  <si>
    <t xml:space="preserve">EHDPP </t>
  </si>
  <si>
    <t xml:space="preserve">TEHP </t>
  </si>
  <si>
    <t>ToCP</t>
  </si>
  <si>
    <t>TCP</t>
  </si>
  <si>
    <t>Enhet</t>
  </si>
  <si>
    <t>%</t>
  </si>
  <si>
    <t>SWEREF 99 18 00</t>
  </si>
  <si>
    <t>Gravimetrisk</t>
  </si>
  <si>
    <t>Nej</t>
  </si>
  <si>
    <t>Riddarfjärden</t>
  </si>
  <si>
    <t>ja</t>
  </si>
  <si>
    <t>&lt;0.1</t>
  </si>
  <si>
    <t>Ulvsundasjön</t>
  </si>
  <si>
    <t>Långsjön</t>
  </si>
  <si>
    <t>Trekanten</t>
  </si>
  <si>
    <t>Flaten</t>
  </si>
  <si>
    <t>Ältasjön</t>
  </si>
  <si>
    <t>Orlången</t>
  </si>
  <si>
    <t>Tyresö-Flaten</t>
  </si>
  <si>
    <t>Trehörningen-Sjödalen</t>
  </si>
  <si>
    <t>ej inkommit</t>
  </si>
  <si>
    <t>Kvarnsjön-Gladö</t>
  </si>
  <si>
    <t>Lycksjön</t>
  </si>
  <si>
    <t>Bylsjön</t>
  </si>
  <si>
    <t>Art</t>
  </si>
  <si>
    <t>År</t>
  </si>
  <si>
    <t>Aborre</t>
  </si>
  <si>
    <t>Abborre</t>
  </si>
  <si>
    <t>&lt;0.2</t>
  </si>
  <si>
    <t>&lt;1.0</t>
  </si>
  <si>
    <t>&lt;1.4</t>
  </si>
  <si>
    <t>&lt;0.78</t>
  </si>
  <si>
    <t>&lt;0.19</t>
  </si>
  <si>
    <t>&lt;1.9</t>
  </si>
  <si>
    <t>&lt;0.06</t>
  </si>
  <si>
    <t>Summa_PCB6_norm</t>
  </si>
  <si>
    <t>Summa_PBDE6</t>
  </si>
  <si>
    <t>&lt;</t>
  </si>
  <si>
    <t>&lt;2.5</t>
  </si>
  <si>
    <t>&lt;0.5</t>
  </si>
  <si>
    <t>&lt;1.7</t>
  </si>
  <si>
    <t>Drevviken</t>
  </si>
  <si>
    <t>Årstaviken</t>
  </si>
  <si>
    <t>Brunnsviken</t>
  </si>
  <si>
    <t>Djurgårdsbrunnsviken</t>
  </si>
  <si>
    <t>Magelungen</t>
  </si>
  <si>
    <t>Judarn</t>
  </si>
  <si>
    <t>Görväln</t>
  </si>
  <si>
    <t>Fiskarfjärden</t>
  </si>
  <si>
    <t>&lt;0.024</t>
  </si>
  <si>
    <t>&lt;0.023</t>
  </si>
  <si>
    <t>Råstasjön</t>
  </si>
  <si>
    <t>Sicklasjön</t>
  </si>
  <si>
    <t>-</t>
  </si>
  <si>
    <t>Detektionsgräns</t>
  </si>
  <si>
    <t>Data</t>
  </si>
  <si>
    <t>Metod</t>
  </si>
  <si>
    <t>ÅÅÅÅ-MM-DD</t>
  </si>
  <si>
    <t>ÅÅÅÅ</t>
  </si>
  <si>
    <t>Ja/Nej</t>
  </si>
  <si>
    <t>Muskel</t>
  </si>
  <si>
    <t>Lever</t>
  </si>
  <si>
    <t>µg/kg vv normaliserad för 5% lipidhalt</t>
  </si>
  <si>
    <t>Ja</t>
  </si>
  <si>
    <t>&lt;0,027</t>
  </si>
  <si>
    <t>&lt;0,074</t>
  </si>
  <si>
    <t>&lt;0,21</t>
  </si>
  <si>
    <t>&lt;0,075</t>
  </si>
  <si>
    <t>&lt;0,22</t>
  </si>
  <si>
    <t>&lt;0,04</t>
  </si>
  <si>
    <t>&lt;0,026</t>
  </si>
  <si>
    <t>&lt;0,11</t>
  </si>
  <si>
    <t>&lt;0,31</t>
  </si>
  <si>
    <t>&lt;LOD</t>
  </si>
  <si>
    <t>&lt;2,0</t>
  </si>
  <si>
    <t>&lt;5,0</t>
  </si>
  <si>
    <t>&lt;35</t>
  </si>
  <si>
    <t>&lt;10</t>
  </si>
  <si>
    <t>&lt;4,0</t>
  </si>
  <si>
    <t>&lt;1,0</t>
  </si>
  <si>
    <t>&lt;0,5</t>
  </si>
  <si>
    <t>&lt;0,220</t>
  </si>
  <si>
    <t>&lt;0,029</t>
  </si>
  <si>
    <t>&lt;0,035</t>
  </si>
  <si>
    <t>&lt;0,460</t>
  </si>
  <si>
    <t>&lt;0,390</t>
  </si>
  <si>
    <t>&lt;0,310</t>
  </si>
  <si>
    <t>&lt;0,032</t>
  </si>
  <si>
    <t>&lt;0,056</t>
  </si>
  <si>
    <t>&lt;0,059</t>
  </si>
  <si>
    <t>&lt;0,060</t>
  </si>
  <si>
    <t>&lt;0,120</t>
  </si>
  <si>
    <t>&lt;0,170</t>
  </si>
  <si>
    <t>&lt;0,055</t>
  </si>
  <si>
    <t>&lt;0,100</t>
  </si>
  <si>
    <t>&lt;0,110</t>
  </si>
  <si>
    <t>&lt;0,200</t>
  </si>
  <si>
    <t>&lt;0,160</t>
  </si>
  <si>
    <t>&lt;0,290</t>
  </si>
  <si>
    <t>&lt;0,320</t>
  </si>
  <si>
    <t>&lt;0,079</t>
  </si>
  <si>
    <t>&lt;0,130</t>
  </si>
  <si>
    <t>µg/kg vv</t>
  </si>
  <si>
    <t>2010-11-14</t>
  </si>
  <si>
    <t>&lt;1</t>
  </si>
  <si>
    <t>2010-09-12</t>
  </si>
  <si>
    <t>2010-08-28</t>
  </si>
  <si>
    <t>&lt;0,12</t>
  </si>
  <si>
    <t>&lt;0,02</t>
  </si>
  <si>
    <t>&lt;0,017</t>
  </si>
  <si>
    <t>&lt;0,0079</t>
  </si>
  <si>
    <t>&lt;0,012</t>
  </si>
  <si>
    <t>&lt;0,013</t>
  </si>
  <si>
    <t>&lt;0,008</t>
  </si>
  <si>
    <t>&lt;0,010</t>
  </si>
  <si>
    <t>&lt;0,015</t>
  </si>
  <si>
    <t>&lt;0,004</t>
  </si>
  <si>
    <t>&lt;0,009</t>
  </si>
  <si>
    <t>nej</t>
  </si>
  <si>
    <t>&lt;0,020</t>
  </si>
  <si>
    <t>&lt;0,1</t>
  </si>
  <si>
    <t>&lt; 0,2</t>
  </si>
  <si>
    <t>&lt; 0,1</t>
  </si>
  <si>
    <t>&lt; 0,3</t>
  </si>
  <si>
    <t>&lt;0,030</t>
  </si>
  <si>
    <t>&lt;0,019</t>
  </si>
  <si>
    <t>&lt;0,014</t>
  </si>
  <si>
    <t>&lt;0,022</t>
  </si>
  <si>
    <t>&lt;0,2</t>
  </si>
  <si>
    <t>&lt; 0,02</t>
  </si>
  <si>
    <t>&lt; 0,05</t>
  </si>
  <si>
    <t>&lt;0,03</t>
  </si>
  <si>
    <t>&lt;0,05</t>
  </si>
  <si>
    <t>&lt;0,01</t>
  </si>
  <si>
    <t>&lt;0,011</t>
  </si>
  <si>
    <t>&lt; 0,5</t>
  </si>
  <si>
    <t>&lt;0,018</t>
  </si>
  <si>
    <t>&lt;0,028</t>
  </si>
  <si>
    <t>&lt;0,024</t>
  </si>
  <si>
    <t>&lt; 0,01</t>
  </si>
  <si>
    <t>&lt;0,023</t>
  </si>
  <si>
    <t>&lt;0,040</t>
  </si>
  <si>
    <t>&lt;0,050</t>
  </si>
  <si>
    <t>&lt;0,025</t>
  </si>
  <si>
    <t>&lt;2,5</t>
  </si>
  <si>
    <t>Lilla Värtan</t>
  </si>
  <si>
    <t>Nedre Rudasjön</t>
  </si>
  <si>
    <t>Råcksta träsk</t>
  </si>
  <si>
    <t>Lilla värtan</t>
  </si>
  <si>
    <t>ug/kg vv normaliserad för 5 % lipidhalt</t>
  </si>
  <si>
    <t>&lt;0,0014</t>
  </si>
  <si>
    <t>&lt;0,0003</t>
  </si>
  <si>
    <t>&lt;0,00043</t>
  </si>
  <si>
    <t>&lt;0,00073</t>
  </si>
  <si>
    <t>&lt;0,00092</t>
  </si>
  <si>
    <t>&lt;0,0026</t>
  </si>
  <si>
    <t>&lt;0,0046</t>
  </si>
  <si>
    <t>&lt;0,0086</t>
  </si>
  <si>
    <t>&lt;0,0021</t>
  </si>
  <si>
    <t>&lt;0,0023</t>
  </si>
  <si>
    <t>&lt;0,00069</t>
  </si>
  <si>
    <t>&lt;0,0034</t>
  </si>
  <si>
    <t>&lt;0,0044</t>
  </si>
  <si>
    <t>&lt;0,0024</t>
  </si>
  <si>
    <t>&lt;0,0029</t>
  </si>
  <si>
    <t>&lt;0,0027</t>
  </si>
  <si>
    <t>&lt;0,0016</t>
  </si>
  <si>
    <t>&lt;0,0006</t>
  </si>
  <si>
    <t>&lt;0,0015</t>
  </si>
  <si>
    <t>&lt;0,0013</t>
  </si>
  <si>
    <t>&lt;0,0054</t>
  </si>
  <si>
    <t>&lt;0,0037</t>
  </si>
  <si>
    <t>&lt;0,044</t>
  </si>
  <si>
    <t>&lt;0,033</t>
  </si>
  <si>
    <t>&lt;0,042</t>
  </si>
  <si>
    <t>&lt;0,037</t>
  </si>
  <si>
    <t>&lt;0,036</t>
  </si>
  <si>
    <t>Notering</t>
  </si>
  <si>
    <t>PCB_28_muskel</t>
  </si>
  <si>
    <t>PCB_52_muskel</t>
  </si>
  <si>
    <t>PCB_101_muskel</t>
  </si>
  <si>
    <t>PCB_118_muskel</t>
  </si>
  <si>
    <t>PCB_153_muskel</t>
  </si>
  <si>
    <t>PCB_138_muskel</t>
  </si>
  <si>
    <t>PCB_180_muskel</t>
  </si>
  <si>
    <t>Summa_PCB7_muskel</t>
  </si>
  <si>
    <t>Summa_PCB_6_lipdnormaliserad_muskel</t>
  </si>
  <si>
    <t>PBDE_28_muskel</t>
  </si>
  <si>
    <t>PBDE_47_muskel</t>
  </si>
  <si>
    <t>PBDE_100_muskel</t>
  </si>
  <si>
    <t>PBDE_99_muskel</t>
  </si>
  <si>
    <t>PBDE_85_muskel</t>
  </si>
  <si>
    <t>PBDE_154_muskel</t>
  </si>
  <si>
    <t>PBDE_153_muskel</t>
  </si>
  <si>
    <t>PBDE_209_muskel</t>
  </si>
  <si>
    <t>Summa_PBDE_muskel</t>
  </si>
  <si>
    <t>Summa_PBDE6_muskel</t>
  </si>
  <si>
    <t>HBCD_muskel</t>
  </si>
  <si>
    <t>HBCD_lipidnormaliserd_muskel</t>
  </si>
  <si>
    <t>PFOS_muskel</t>
  </si>
  <si>
    <t>PFOA_muskel</t>
  </si>
  <si>
    <t>PFHxA_muskel</t>
  </si>
  <si>
    <t>PFHxS_muskel</t>
  </si>
  <si>
    <t>PFHpA_muskel</t>
  </si>
  <si>
    <t>PFNA_muskel</t>
  </si>
  <si>
    <t>PFDA_muskel</t>
  </si>
  <si>
    <t>PFDS_muskel</t>
  </si>
  <si>
    <t>PFBS_muskel</t>
  </si>
  <si>
    <t>PFUnDA_muskel</t>
  </si>
  <si>
    <t>PFOSA_muskel</t>
  </si>
  <si>
    <t>PFOS_lever</t>
  </si>
  <si>
    <t>PFOA_lever</t>
  </si>
  <si>
    <t>PFHxA_lever</t>
  </si>
  <si>
    <t>PFHxS_lever</t>
  </si>
  <si>
    <t>PFHpA_lever</t>
  </si>
  <si>
    <t>PFNA_lever</t>
  </si>
  <si>
    <t>PFDA_lever</t>
  </si>
  <si>
    <t>PFDS_lever</t>
  </si>
  <si>
    <t>PFBS_lever</t>
  </si>
  <si>
    <t>PFUnDA_lever</t>
  </si>
  <si>
    <t>PFOSA_lever</t>
  </si>
  <si>
    <t>Kvicksilver_muskel</t>
  </si>
  <si>
    <t>DiBP _muskel</t>
  </si>
  <si>
    <t>DBP_muskel</t>
  </si>
  <si>
    <t>BBP_muskel</t>
  </si>
  <si>
    <t>DEHP_muskel</t>
  </si>
  <si>
    <t>DOP_muskel</t>
  </si>
  <si>
    <t>DiNP_muskel</t>
  </si>
  <si>
    <t>DiDP_muskel</t>
  </si>
  <si>
    <t>TiBP_muskel</t>
  </si>
  <si>
    <t>TBP_muskel</t>
  </si>
  <si>
    <t>TCEP_muskel</t>
  </si>
  <si>
    <t>TCPP_muskel</t>
  </si>
  <si>
    <t>DBPhP_muskel</t>
  </si>
  <si>
    <t>DPhBP_muskel</t>
  </si>
  <si>
    <t>TDCPP_muskel</t>
  </si>
  <si>
    <t>TBEP_muskel</t>
  </si>
  <si>
    <t>TPhP_muskel</t>
  </si>
  <si>
    <t>EHDPP_muskel</t>
  </si>
  <si>
    <t>TEHP_muskel</t>
  </si>
  <si>
    <t>ToCP_muskel</t>
  </si>
  <si>
    <t>TCP_muskel</t>
  </si>
  <si>
    <t>Vattenförekomst</t>
  </si>
  <si>
    <t>Strömmen</t>
  </si>
  <si>
    <t>Antal fiskar i poolat prov</t>
  </si>
  <si>
    <t>Antal</t>
  </si>
  <si>
    <t>1</t>
  </si>
  <si>
    <t>Brunnsviken N</t>
  </si>
  <si>
    <t>Brunnsviken S</t>
  </si>
  <si>
    <t>BrunnsvikenN</t>
  </si>
  <si>
    <t>PCB 28</t>
  </si>
  <si>
    <t>PCB 52</t>
  </si>
  <si>
    <t>PCB 101</t>
  </si>
  <si>
    <t>PCB 118</t>
  </si>
  <si>
    <t>PCB 153</t>
  </si>
  <si>
    <t>PCB 138</t>
  </si>
  <si>
    <t>PCB180</t>
  </si>
  <si>
    <t>Summa PCB7</t>
  </si>
  <si>
    <t>PBDE 47*</t>
  </si>
  <si>
    <t>PBDE-100*</t>
  </si>
  <si>
    <t>PBDE-99*</t>
  </si>
  <si>
    <t>PBDE 85*</t>
  </si>
  <si>
    <t>PBDE 154*</t>
  </si>
  <si>
    <t>PBDE 153*</t>
  </si>
  <si>
    <t>PBDE-209*</t>
  </si>
  <si>
    <t>Summa PBDE</t>
  </si>
  <si>
    <t>HBCD*</t>
  </si>
  <si>
    <t>ng/g lipid</t>
  </si>
  <si>
    <t>PCB_28_muskel_lipdhalt</t>
  </si>
  <si>
    <t>PCB_52_muskel_lipdhalt</t>
  </si>
  <si>
    <t>PCB_101_muskel_lipdhalt</t>
  </si>
  <si>
    <t>PCB_118_muskel_lipdhalt</t>
  </si>
  <si>
    <t>PCB_153_muskel_lipdhalt</t>
  </si>
  <si>
    <t>PCB_138_muskel_lipdhalt</t>
  </si>
  <si>
    <t>PCB180_muskel_lipdhalt</t>
  </si>
  <si>
    <t>Summa_PCB7_muskel_lipdhalt</t>
  </si>
  <si>
    <t>PBDE47*_muskel_lipdhalt</t>
  </si>
  <si>
    <t>PBDE-100*_muskel_lipdhalt</t>
  </si>
  <si>
    <t>PBDE-99*_muskel_lipdhalt</t>
  </si>
  <si>
    <t>PBDE85*_muskel_lipdhalt</t>
  </si>
  <si>
    <t>PBDE154*_muskel_lipdhalt</t>
  </si>
  <si>
    <t>PBDE153*_muskel_lipdhalt</t>
  </si>
  <si>
    <t>PBDE-209*_muskel_lipdhalt</t>
  </si>
  <si>
    <t>Summa_PBDE_muskel_lipdhalt</t>
  </si>
  <si>
    <t>HBCD*_muskel_lipdhalt</t>
  </si>
  <si>
    <t>&lt;2.9</t>
  </si>
  <si>
    <t>&lt;72</t>
  </si>
  <si>
    <t>&lt;43</t>
  </si>
  <si>
    <t>&lt;86</t>
  </si>
  <si>
    <t>&lt;52</t>
  </si>
  <si>
    <t>&lt;3.7</t>
  </si>
  <si>
    <t>&lt;87</t>
  </si>
  <si>
    <t>&lt;64</t>
  </si>
  <si>
    <t>&lt;38</t>
  </si>
  <si>
    <t>Insamling av fisk i norra delen av Brunnsviken gjordes som en screening bara detta år. Undersökning på initiativ av Solna stad.</t>
  </si>
  <si>
    <t>Halter av PFAS i muskel är beräknade baserat på uppmätta halter i lever (dividerat med 18,8) (Faxneld S., et al 2014, Report 9:2014. Swedish Museum of Natural History.)</t>
  </si>
  <si>
    <t>PFDoDA</t>
  </si>
  <si>
    <t>PFTrDA</t>
  </si>
  <si>
    <t>PFTeDA</t>
  </si>
  <si>
    <t>6:2 FTS</t>
  </si>
  <si>
    <t>8:2 FTS</t>
  </si>
  <si>
    <t xml:space="preserve">Råcksta träsk </t>
  </si>
  <si>
    <t>&lt;0,3</t>
  </si>
  <si>
    <t>PFDoDA_muskel</t>
  </si>
  <si>
    <t>PFTrDA_muskel</t>
  </si>
  <si>
    <t>PFTeDA_muskel</t>
  </si>
  <si>
    <t>6:2 FTS_muskel</t>
  </si>
  <si>
    <t>8:2 FTS_muskel</t>
  </si>
  <si>
    <t xml:space="preserve"> -</t>
  </si>
  <si>
    <t>&lt;0,19</t>
  </si>
  <si>
    <t>&lt;0,18</t>
  </si>
  <si>
    <t>&lt;0,005</t>
  </si>
  <si>
    <t>&lt;0,51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</si>
</sst>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Calibri"/>
      <family val="2"/>
    </font>
    <font>
      <i/>
      <sz val="11"/>
      <color theme="1"/>
      <name val="Arial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ont="1" applyFill="1" applyBorder="1" applyAlignment="1">
      <alignment horizontal="center" vertical="top"/>
    </xf>
    <xf numFmtId="14" fontId="3" fillId="0" borderId="0" xfId="1" applyNumberFormat="1" applyFont="1" applyFill="1" applyBorder="1" applyAlignment="1">
      <alignment horizontal="center"/>
    </xf>
    <xf numFmtId="14" fontId="3" fillId="0" borderId="0" xfId="2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top"/>
    </xf>
    <xf numFmtId="2" fontId="0" fillId="0" borderId="0" xfId="0" quotePrefix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wrapText="1"/>
    </xf>
    <xf numFmtId="1" fontId="3" fillId="0" borderId="0" xfId="1" applyNumberFormat="1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left" wrapText="1"/>
    </xf>
    <xf numFmtId="1" fontId="3" fillId="0" borderId="0" xfId="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2" fontId="0" fillId="0" borderId="0" xfId="7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2" fontId="0" fillId="0" borderId="1" xfId="7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/>
    <xf numFmtId="0" fontId="0" fillId="0" borderId="5" xfId="0" applyFont="1" applyFill="1" applyBorder="1"/>
    <xf numFmtId="2" fontId="0" fillId="0" borderId="0" xfId="0" applyNumberFormat="1" applyFill="1" applyBorder="1" applyAlignment="1">
      <alignment horizontal="center"/>
    </xf>
    <xf numFmtId="0" fontId="3" fillId="0" borderId="4" xfId="1" applyFont="1" applyFill="1" applyBorder="1" applyAlignment="1">
      <alignment horizontal="left"/>
    </xf>
    <xf numFmtId="0" fontId="3" fillId="0" borderId="4" xfId="2" applyFont="1" applyFill="1" applyBorder="1" applyAlignment="1">
      <alignment horizontal="left"/>
    </xf>
    <xf numFmtId="0" fontId="3" fillId="0" borderId="4" xfId="0" applyFont="1" applyFill="1" applyBorder="1" applyAlignment="1">
      <alignment vertical="top"/>
    </xf>
    <xf numFmtId="0" fontId="0" fillId="0" borderId="4" xfId="0" applyFont="1" applyFill="1" applyBorder="1" applyAlignment="1"/>
    <xf numFmtId="49" fontId="3" fillId="0" borderId="4" xfId="3" applyNumberFormat="1" applyFont="1" applyFill="1" applyBorder="1" applyAlignment="1">
      <alignment horizontal="left"/>
    </xf>
    <xf numFmtId="2" fontId="0" fillId="0" borderId="0" xfId="4" applyNumberFormat="1" applyFont="1" applyFill="1" applyBorder="1" applyAlignment="1">
      <alignment horizontal="center"/>
    </xf>
    <xf numFmtId="2" fontId="3" fillId="0" borderId="0" xfId="4" applyNumberFormat="1" applyFont="1" applyFill="1" applyBorder="1" applyAlignment="1">
      <alignment horizontal="center"/>
    </xf>
    <xf numFmtId="2" fontId="7" fillId="0" borderId="0" xfId="4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 wrapText="1"/>
    </xf>
    <xf numFmtId="49" fontId="3" fillId="0" borderId="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/>
    </xf>
    <xf numFmtId="2" fontId="3" fillId="0" borderId="0" xfId="3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3" fillId="0" borderId="5" xfId="3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2" fontId="3" fillId="0" borderId="1" xfId="3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center" wrapText="1"/>
    </xf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2" fontId="3" fillId="0" borderId="0" xfId="7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center" wrapText="1"/>
    </xf>
    <xf numFmtId="2" fontId="6" fillId="0" borderId="0" xfId="3" applyNumberFormat="1" applyFont="1" applyFill="1" applyBorder="1" applyAlignment="1">
      <alignment horizontal="center" wrapText="1"/>
    </xf>
    <xf numFmtId="1" fontId="6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2" fontId="6" fillId="0" borderId="0" xfId="7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horizontal="left"/>
    </xf>
    <xf numFmtId="49" fontId="6" fillId="0" borderId="0" xfId="3" applyNumberFormat="1" applyFont="1" applyFill="1" applyBorder="1" applyAlignment="1">
      <alignment horizontal="center" wrapText="1"/>
    </xf>
    <xf numFmtId="164" fontId="6" fillId="0" borderId="0" xfId="3" applyNumberFormat="1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1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49" fontId="3" fillId="0" borderId="0" xfId="3" applyNumberFormat="1" applyFont="1" applyFill="1" applyBorder="1" applyAlignment="1">
      <alignment horizontal="left"/>
    </xf>
    <xf numFmtId="49" fontId="3" fillId="0" borderId="1" xfId="3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1" fillId="0" borderId="0" xfId="7" applyNumberFormat="1" applyFont="1" applyFill="1" applyBorder="1" applyAlignment="1">
      <alignment horizontal="center"/>
    </xf>
    <xf numFmtId="2" fontId="1" fillId="0" borderId="3" xfId="7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left"/>
    </xf>
    <xf numFmtId="0" fontId="0" fillId="0" borderId="3" xfId="0" applyFont="1" applyBorder="1"/>
    <xf numFmtId="2" fontId="1" fillId="0" borderId="1" xfId="7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Fill="1" applyBorder="1"/>
    <xf numFmtId="2" fontId="5" fillId="0" borderId="7" xfId="0" applyNumberFormat="1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6" fillId="0" borderId="0" xfId="3" applyNumberFormat="1" applyFont="1" applyAlignment="1">
      <alignment horizontal="center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 vertical="top"/>
    </xf>
    <xf numFmtId="0" fontId="1" fillId="0" borderId="0" xfId="4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8">
    <cellStyle name="Normal" xfId="0" builtinId="0"/>
    <cellStyle name="Normal 2" xfId="3"/>
    <cellStyle name="Normal 3" xfId="1"/>
    <cellStyle name="Normal 4" xfId="4"/>
    <cellStyle name="Normal 5" xfId="6"/>
    <cellStyle name="Normal 6 3" xfId="2"/>
    <cellStyle name="Normal 7" xfId="5"/>
    <cellStyle name="Procent" xfId="7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Stockholms stad">
      <a:dk1>
        <a:srgbClr val="000000"/>
      </a:dk1>
      <a:lt1>
        <a:srgbClr val="FFFFFF"/>
      </a:lt1>
      <a:dk2>
        <a:srgbClr val="C40064"/>
      </a:dk2>
      <a:lt2>
        <a:srgbClr val="FEDEED"/>
      </a:lt2>
      <a:accent1>
        <a:srgbClr val="00867F"/>
      </a:accent1>
      <a:accent2>
        <a:srgbClr val="D5F7F4"/>
      </a:accent2>
      <a:accent3>
        <a:srgbClr val="006EBF"/>
      </a:accent3>
      <a:accent4>
        <a:srgbClr val="DCD9D2"/>
      </a:accent4>
      <a:accent5>
        <a:srgbClr val="5D237D"/>
      </a:accent5>
      <a:accent6>
        <a:srgbClr val="F1E6FC"/>
      </a:accent6>
      <a:hlink>
        <a:srgbClr val="006EBF"/>
      </a:hlink>
      <a:folHlink>
        <a:srgbClr val="5D237D"/>
      </a:folHlink>
    </a:clrScheme>
    <a:fontScheme name="Stockholms stad - 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253"/>
  <sheetViews>
    <sheetView tabSelected="1" zoomScale="80" zoomScaleNormal="80" workbookViewId="0">
      <pane ySplit="1" topLeftCell="A2" activePane="bottomLeft" state="frozen"/>
      <selection pane="bottomLeft" activeCell="D17" sqref="D17"/>
    </sheetView>
  </sheetViews>
  <sheetFormatPr defaultRowHeight="14.25" x14ac:dyDescent="0.2"/>
  <cols>
    <col min="1" max="1" width="21.375" style="69" bestFit="1" customWidth="1"/>
    <col min="2" max="2" width="23.875" style="69" customWidth="1"/>
    <col min="3" max="3" width="7.75" style="69" bestFit="1" customWidth="1"/>
    <col min="4" max="4" width="36.75" style="69" customWidth="1"/>
    <col min="5" max="5" width="10.125" style="89" customWidth="1"/>
    <col min="6" max="6" width="11" style="89" customWidth="1"/>
    <col min="7" max="7" width="12.5" style="88" bestFit="1" customWidth="1"/>
    <col min="8" max="8" width="5.5" style="88" bestFit="1" customWidth="1"/>
    <col min="9" max="9" width="11.25" style="88" bestFit="1" customWidth="1"/>
    <col min="10" max="10" width="11.25" style="88" customWidth="1"/>
    <col min="11" max="11" width="15" style="17" bestFit="1" customWidth="1"/>
    <col min="12" max="12" width="12.5" style="45" bestFit="1" customWidth="1"/>
    <col min="13" max="14" width="8.25" style="45" bestFit="1" customWidth="1"/>
    <col min="15" max="15" width="9.25" style="45" bestFit="1" customWidth="1"/>
    <col min="16" max="19" width="9.375" style="45" bestFit="1" customWidth="1"/>
    <col min="20" max="20" width="14" style="45" bestFit="1" customWidth="1"/>
    <col min="21" max="21" width="19.375" style="18" customWidth="1"/>
    <col min="22" max="29" width="9.25" style="45" bestFit="1" customWidth="1"/>
    <col min="30" max="30" width="21.25" style="45" bestFit="1" customWidth="1"/>
    <col min="31" max="31" width="21" style="18" customWidth="1"/>
    <col min="32" max="32" width="21" style="45" customWidth="1"/>
    <col min="33" max="33" width="12.5" style="19" bestFit="1" customWidth="1"/>
    <col min="34" max="34" width="9.375" style="19" bestFit="1" customWidth="1"/>
    <col min="35" max="44" width="9.25" style="45" bestFit="1" customWidth="1"/>
    <col min="45" max="49" width="9.25" style="45" customWidth="1"/>
    <col min="50" max="60" width="9.25" style="45" bestFit="1" customWidth="1"/>
    <col min="61" max="61" width="9" style="18"/>
    <col min="62" max="80" width="9" style="45"/>
    <col min="81" max="81" width="9" style="5"/>
    <col min="82" max="97" width="9" style="14"/>
    <col min="98" max="98" width="22.875" style="14" bestFit="1" customWidth="1"/>
    <col min="99" max="16384" width="9" style="69"/>
  </cols>
  <sheetData>
    <row r="1" spans="1:98" s="14" customFormat="1" ht="28.5" x14ac:dyDescent="0.2">
      <c r="A1" s="36" t="s">
        <v>108</v>
      </c>
      <c r="B1" s="37" t="s">
        <v>106</v>
      </c>
      <c r="C1" s="37" t="s">
        <v>106</v>
      </c>
      <c r="D1" s="37" t="s">
        <v>230</v>
      </c>
      <c r="E1" s="38" t="s">
        <v>1</v>
      </c>
      <c r="F1" s="38" t="s">
        <v>2</v>
      </c>
      <c r="G1" s="39" t="s">
        <v>3</v>
      </c>
      <c r="H1" s="39" t="s">
        <v>78</v>
      </c>
      <c r="I1" s="39" t="s">
        <v>4</v>
      </c>
      <c r="J1" s="39" t="s">
        <v>297</v>
      </c>
      <c r="K1" s="102" t="s">
        <v>5</v>
      </c>
      <c r="L1" s="40" t="s">
        <v>6</v>
      </c>
      <c r="M1" s="40" t="s">
        <v>7</v>
      </c>
      <c r="N1" s="40" t="s">
        <v>8</v>
      </c>
      <c r="O1" s="40" t="s">
        <v>9</v>
      </c>
      <c r="P1" s="40" t="s">
        <v>10</v>
      </c>
      <c r="Q1" s="40" t="s">
        <v>11</v>
      </c>
      <c r="R1" s="40" t="s">
        <v>12</v>
      </c>
      <c r="S1" s="40" t="s">
        <v>13</v>
      </c>
      <c r="T1" s="40" t="s">
        <v>14</v>
      </c>
      <c r="U1" s="41" t="s">
        <v>88</v>
      </c>
      <c r="V1" s="40" t="s">
        <v>15</v>
      </c>
      <c r="W1" s="40" t="s">
        <v>16</v>
      </c>
      <c r="X1" s="40" t="s">
        <v>17</v>
      </c>
      <c r="Y1" s="40" t="s">
        <v>18</v>
      </c>
      <c r="Z1" s="40" t="s">
        <v>19</v>
      </c>
      <c r="AA1" s="40" t="s">
        <v>20</v>
      </c>
      <c r="AB1" s="40" t="s">
        <v>21</v>
      </c>
      <c r="AC1" s="40" t="s">
        <v>22</v>
      </c>
      <c r="AD1" s="40" t="s">
        <v>23</v>
      </c>
      <c r="AE1" s="41" t="s">
        <v>89</v>
      </c>
      <c r="AF1" s="40" t="s">
        <v>24</v>
      </c>
      <c r="AG1" s="42" t="s">
        <v>24</v>
      </c>
      <c r="AH1" s="42" t="s">
        <v>25</v>
      </c>
      <c r="AI1" s="40" t="s">
        <v>26</v>
      </c>
      <c r="AJ1" s="40" t="s">
        <v>27</v>
      </c>
      <c r="AK1" s="40" t="s">
        <v>28</v>
      </c>
      <c r="AL1" s="40" t="s">
        <v>29</v>
      </c>
      <c r="AM1" s="40" t="s">
        <v>30</v>
      </c>
      <c r="AN1" s="40" t="s">
        <v>31</v>
      </c>
      <c r="AO1" s="40" t="s">
        <v>32</v>
      </c>
      <c r="AP1" s="40" t="s">
        <v>33</v>
      </c>
      <c r="AQ1" s="40" t="s">
        <v>34</v>
      </c>
      <c r="AR1" s="40" t="s">
        <v>35</v>
      </c>
      <c r="AS1" s="40" t="s">
        <v>349</v>
      </c>
      <c r="AT1" s="40" t="s">
        <v>350</v>
      </c>
      <c r="AU1" s="40" t="s">
        <v>351</v>
      </c>
      <c r="AV1" s="40" t="s">
        <v>352</v>
      </c>
      <c r="AW1" s="40" t="s">
        <v>353</v>
      </c>
      <c r="AX1" s="40" t="s">
        <v>25</v>
      </c>
      <c r="AY1" s="40" t="s">
        <v>26</v>
      </c>
      <c r="AZ1" s="40" t="s">
        <v>27</v>
      </c>
      <c r="BA1" s="40" t="s">
        <v>28</v>
      </c>
      <c r="BB1" s="40" t="s">
        <v>29</v>
      </c>
      <c r="BC1" s="40" t="s">
        <v>30</v>
      </c>
      <c r="BD1" s="40" t="s">
        <v>31</v>
      </c>
      <c r="BE1" s="40" t="s">
        <v>32</v>
      </c>
      <c r="BF1" s="40" t="s">
        <v>33</v>
      </c>
      <c r="BG1" s="40" t="s">
        <v>34</v>
      </c>
      <c r="BH1" s="40" t="s">
        <v>35</v>
      </c>
      <c r="BI1" s="41" t="s">
        <v>36</v>
      </c>
      <c r="BJ1" s="40" t="s">
        <v>37</v>
      </c>
      <c r="BK1" s="40" t="s">
        <v>38</v>
      </c>
      <c r="BL1" s="40" t="s">
        <v>39</v>
      </c>
      <c r="BM1" s="40" t="s">
        <v>40</v>
      </c>
      <c r="BN1" s="40" t="s">
        <v>41</v>
      </c>
      <c r="BO1" s="40" t="s">
        <v>42</v>
      </c>
      <c r="BP1" s="40" t="s">
        <v>43</v>
      </c>
      <c r="BQ1" s="40" t="s">
        <v>44</v>
      </c>
      <c r="BR1" s="40" t="s">
        <v>45</v>
      </c>
      <c r="BS1" s="40" t="s">
        <v>46</v>
      </c>
      <c r="BT1" s="40" t="s">
        <v>47</v>
      </c>
      <c r="BU1" s="40" t="s">
        <v>48</v>
      </c>
      <c r="BV1" s="40" t="s">
        <v>49</v>
      </c>
      <c r="BW1" s="40" t="s">
        <v>50</v>
      </c>
      <c r="BX1" s="40" t="s">
        <v>51</v>
      </c>
      <c r="BY1" s="40" t="s">
        <v>52</v>
      </c>
      <c r="BZ1" s="40" t="s">
        <v>53</v>
      </c>
      <c r="CA1" s="40" t="s">
        <v>54</v>
      </c>
      <c r="CB1" s="40" t="s">
        <v>55</v>
      </c>
      <c r="CC1" s="40" t="s">
        <v>56</v>
      </c>
      <c r="CD1" s="103" t="s">
        <v>303</v>
      </c>
      <c r="CE1" s="103" t="s">
        <v>304</v>
      </c>
      <c r="CF1" s="103" t="s">
        <v>305</v>
      </c>
      <c r="CG1" s="103" t="s">
        <v>306</v>
      </c>
      <c r="CH1" s="103" t="s">
        <v>307</v>
      </c>
      <c r="CI1" s="103" t="s">
        <v>308</v>
      </c>
      <c r="CJ1" s="103" t="s">
        <v>309</v>
      </c>
      <c r="CK1" s="103" t="s">
        <v>310</v>
      </c>
      <c r="CL1" s="104" t="s">
        <v>311</v>
      </c>
      <c r="CM1" s="104" t="s">
        <v>312</v>
      </c>
      <c r="CN1" s="104" t="s">
        <v>313</v>
      </c>
      <c r="CO1" s="104" t="s">
        <v>314</v>
      </c>
      <c r="CP1" s="104" t="s">
        <v>315</v>
      </c>
      <c r="CQ1" s="104" t="s">
        <v>316</v>
      </c>
      <c r="CR1" s="104" t="s">
        <v>317</v>
      </c>
      <c r="CS1" s="104" t="s">
        <v>318</v>
      </c>
      <c r="CT1" s="108" t="s">
        <v>319</v>
      </c>
    </row>
    <row r="2" spans="1:98" s="14" customFormat="1" ht="57" x14ac:dyDescent="0.2">
      <c r="A2" s="43" t="s">
        <v>57</v>
      </c>
      <c r="B2" s="14" t="s">
        <v>106</v>
      </c>
      <c r="C2" s="14" t="s">
        <v>106</v>
      </c>
      <c r="E2" s="15" t="s">
        <v>59</v>
      </c>
      <c r="F2" s="15" t="s">
        <v>59</v>
      </c>
      <c r="G2" s="16" t="s">
        <v>110</v>
      </c>
      <c r="H2" s="16" t="s">
        <v>111</v>
      </c>
      <c r="I2" s="16" t="s">
        <v>112</v>
      </c>
      <c r="J2" s="16" t="s">
        <v>298</v>
      </c>
      <c r="K2" s="101" t="s">
        <v>58</v>
      </c>
      <c r="L2" s="5" t="s">
        <v>58</v>
      </c>
      <c r="M2" s="5" t="s">
        <v>155</v>
      </c>
      <c r="N2" s="5" t="s">
        <v>155</v>
      </c>
      <c r="O2" s="5" t="s">
        <v>155</v>
      </c>
      <c r="P2" s="5" t="s">
        <v>155</v>
      </c>
      <c r="Q2" s="5" t="s">
        <v>155</v>
      </c>
      <c r="R2" s="5" t="s">
        <v>155</v>
      </c>
      <c r="S2" s="5" t="s">
        <v>155</v>
      </c>
      <c r="T2" s="5" t="s">
        <v>155</v>
      </c>
      <c r="U2" s="19" t="s">
        <v>202</v>
      </c>
      <c r="V2" s="5" t="s">
        <v>155</v>
      </c>
      <c r="W2" s="5" t="s">
        <v>155</v>
      </c>
      <c r="X2" s="5" t="s">
        <v>155</v>
      </c>
      <c r="Y2" s="5" t="s">
        <v>155</v>
      </c>
      <c r="Z2" s="5" t="s">
        <v>155</v>
      </c>
      <c r="AA2" s="5" t="s">
        <v>155</v>
      </c>
      <c r="AB2" s="5" t="s">
        <v>155</v>
      </c>
      <c r="AC2" s="5" t="s">
        <v>155</v>
      </c>
      <c r="AD2" s="5" t="s">
        <v>155</v>
      </c>
      <c r="AE2" s="18" t="s">
        <v>155</v>
      </c>
      <c r="AF2" s="5" t="s">
        <v>155</v>
      </c>
      <c r="AG2" s="19" t="s">
        <v>115</v>
      </c>
      <c r="AH2" s="19" t="s">
        <v>155</v>
      </c>
      <c r="AI2" s="5" t="s">
        <v>155</v>
      </c>
      <c r="AJ2" s="5" t="s">
        <v>155</v>
      </c>
      <c r="AK2" s="5" t="s">
        <v>155</v>
      </c>
      <c r="AL2" s="5" t="s">
        <v>155</v>
      </c>
      <c r="AM2" s="5" t="s">
        <v>155</v>
      </c>
      <c r="AN2" s="5" t="s">
        <v>155</v>
      </c>
      <c r="AO2" s="5" t="s">
        <v>155</v>
      </c>
      <c r="AP2" s="5" t="s">
        <v>155</v>
      </c>
      <c r="AQ2" s="5" t="s">
        <v>155</v>
      </c>
      <c r="AR2" s="5" t="s">
        <v>155</v>
      </c>
      <c r="AS2" s="5" t="s">
        <v>155</v>
      </c>
      <c r="AT2" s="5" t="s">
        <v>155</v>
      </c>
      <c r="AU2" s="5" t="s">
        <v>155</v>
      </c>
      <c r="AV2" s="5" t="s">
        <v>155</v>
      </c>
      <c r="AW2" s="5" t="s">
        <v>155</v>
      </c>
      <c r="AX2" s="5" t="s">
        <v>155</v>
      </c>
      <c r="AY2" s="5" t="s">
        <v>155</v>
      </c>
      <c r="AZ2" s="5" t="s">
        <v>155</v>
      </c>
      <c r="BA2" s="5" t="s">
        <v>155</v>
      </c>
      <c r="BB2" s="5" t="s">
        <v>155</v>
      </c>
      <c r="BC2" s="5" t="s">
        <v>155</v>
      </c>
      <c r="BD2" s="5" t="s">
        <v>155</v>
      </c>
      <c r="BE2" s="5" t="s">
        <v>155</v>
      </c>
      <c r="BF2" s="5" t="s">
        <v>155</v>
      </c>
      <c r="BG2" s="5" t="s">
        <v>155</v>
      </c>
      <c r="BH2" s="5" t="s">
        <v>155</v>
      </c>
      <c r="BI2" s="18" t="s">
        <v>155</v>
      </c>
      <c r="BJ2" s="5" t="s">
        <v>155</v>
      </c>
      <c r="BK2" s="5" t="s">
        <v>155</v>
      </c>
      <c r="BL2" s="5" t="s">
        <v>155</v>
      </c>
      <c r="BM2" s="5" t="s">
        <v>155</v>
      </c>
      <c r="BN2" s="5" t="s">
        <v>155</v>
      </c>
      <c r="BO2" s="5" t="s">
        <v>155</v>
      </c>
      <c r="BP2" s="5" t="s">
        <v>155</v>
      </c>
      <c r="BQ2" s="5" t="s">
        <v>155</v>
      </c>
      <c r="BR2" s="5" t="s">
        <v>155</v>
      </c>
      <c r="BS2" s="5" t="s">
        <v>155</v>
      </c>
      <c r="BT2" s="5" t="s">
        <v>155</v>
      </c>
      <c r="BU2" s="5" t="s">
        <v>155</v>
      </c>
      <c r="BV2" s="5" t="s">
        <v>155</v>
      </c>
      <c r="BW2" s="5" t="s">
        <v>155</v>
      </c>
      <c r="BX2" s="5" t="s">
        <v>155</v>
      </c>
      <c r="BY2" s="5" t="s">
        <v>155</v>
      </c>
      <c r="BZ2" s="5" t="s">
        <v>155</v>
      </c>
      <c r="CA2" s="5" t="s">
        <v>155</v>
      </c>
      <c r="CB2" s="5" t="s">
        <v>155</v>
      </c>
      <c r="CC2" s="5" t="s">
        <v>155</v>
      </c>
      <c r="CD2" s="99" t="s">
        <v>320</v>
      </c>
      <c r="CE2" s="99" t="s">
        <v>320</v>
      </c>
      <c r="CF2" s="99" t="s">
        <v>320</v>
      </c>
      <c r="CG2" s="99" t="s">
        <v>320</v>
      </c>
      <c r="CH2" s="99" t="s">
        <v>320</v>
      </c>
      <c r="CI2" s="99" t="s">
        <v>320</v>
      </c>
      <c r="CJ2" s="99" t="s">
        <v>320</v>
      </c>
      <c r="CK2" s="99" t="s">
        <v>320</v>
      </c>
      <c r="CL2" s="99" t="s">
        <v>320</v>
      </c>
      <c r="CM2" s="99" t="s">
        <v>320</v>
      </c>
      <c r="CN2" s="99" t="s">
        <v>320</v>
      </c>
      <c r="CO2" s="99" t="s">
        <v>320</v>
      </c>
      <c r="CP2" s="99" t="s">
        <v>320</v>
      </c>
      <c r="CQ2" s="99" t="s">
        <v>320</v>
      </c>
      <c r="CR2" s="99" t="s">
        <v>320</v>
      </c>
      <c r="CS2" s="99" t="s">
        <v>320</v>
      </c>
      <c r="CT2" s="109" t="s">
        <v>320</v>
      </c>
    </row>
    <row r="3" spans="1:98" s="14" customFormat="1" x14ac:dyDescent="0.2">
      <c r="A3" s="43" t="s">
        <v>109</v>
      </c>
      <c r="B3" s="14" t="s">
        <v>106</v>
      </c>
      <c r="C3" s="14" t="s">
        <v>106</v>
      </c>
      <c r="E3" s="15" t="s">
        <v>106</v>
      </c>
      <c r="F3" s="15" t="s">
        <v>106</v>
      </c>
      <c r="G3" s="16" t="s">
        <v>106</v>
      </c>
      <c r="H3" s="16" t="s">
        <v>106</v>
      </c>
      <c r="I3" s="16" t="s">
        <v>106</v>
      </c>
      <c r="J3" s="16"/>
      <c r="K3" s="101" t="s">
        <v>106</v>
      </c>
      <c r="L3" s="5" t="s">
        <v>106</v>
      </c>
      <c r="M3" s="5" t="s">
        <v>113</v>
      </c>
      <c r="N3" s="5" t="s">
        <v>113</v>
      </c>
      <c r="O3" s="5" t="s">
        <v>113</v>
      </c>
      <c r="P3" s="5" t="s">
        <v>113</v>
      </c>
      <c r="Q3" s="5" t="s">
        <v>113</v>
      </c>
      <c r="R3" s="5" t="s">
        <v>113</v>
      </c>
      <c r="S3" s="5" t="s">
        <v>113</v>
      </c>
      <c r="T3" s="5" t="s">
        <v>113</v>
      </c>
      <c r="U3" s="18" t="s">
        <v>113</v>
      </c>
      <c r="V3" s="5" t="s">
        <v>113</v>
      </c>
      <c r="W3" s="5" t="s">
        <v>113</v>
      </c>
      <c r="X3" s="5" t="s">
        <v>113</v>
      </c>
      <c r="Y3" s="5" t="s">
        <v>113</v>
      </c>
      <c r="Z3" s="5" t="s">
        <v>113</v>
      </c>
      <c r="AA3" s="5" t="s">
        <v>113</v>
      </c>
      <c r="AB3" s="5" t="s">
        <v>113</v>
      </c>
      <c r="AC3" s="5" t="s">
        <v>113</v>
      </c>
      <c r="AD3" s="5" t="s">
        <v>113</v>
      </c>
      <c r="AE3" s="18" t="s">
        <v>113</v>
      </c>
      <c r="AF3" s="5" t="s">
        <v>113</v>
      </c>
      <c r="AG3" s="19" t="s">
        <v>113</v>
      </c>
      <c r="AH3" s="19" t="s">
        <v>113</v>
      </c>
      <c r="AI3" s="5" t="s">
        <v>113</v>
      </c>
      <c r="AJ3" s="5" t="s">
        <v>113</v>
      </c>
      <c r="AK3" s="5" t="s">
        <v>113</v>
      </c>
      <c r="AL3" s="5" t="s">
        <v>113</v>
      </c>
      <c r="AM3" s="5" t="s">
        <v>113</v>
      </c>
      <c r="AN3" s="5" t="s">
        <v>113</v>
      </c>
      <c r="AO3" s="5" t="s">
        <v>113</v>
      </c>
      <c r="AP3" s="5" t="s">
        <v>113</v>
      </c>
      <c r="AQ3" s="5" t="s">
        <v>113</v>
      </c>
      <c r="AR3" s="5" t="s">
        <v>113</v>
      </c>
      <c r="AS3" s="5" t="s">
        <v>113</v>
      </c>
      <c r="AT3" s="5" t="s">
        <v>113</v>
      </c>
      <c r="AU3" s="5" t="s">
        <v>113</v>
      </c>
      <c r="AV3" s="5" t="s">
        <v>113</v>
      </c>
      <c r="AW3" s="5" t="s">
        <v>113</v>
      </c>
      <c r="AX3" s="5" t="s">
        <v>114</v>
      </c>
      <c r="AY3" s="5" t="s">
        <v>114</v>
      </c>
      <c r="AZ3" s="5" t="s">
        <v>114</v>
      </c>
      <c r="BA3" s="5" t="s">
        <v>114</v>
      </c>
      <c r="BB3" s="5" t="s">
        <v>114</v>
      </c>
      <c r="BC3" s="5" t="s">
        <v>114</v>
      </c>
      <c r="BD3" s="5" t="s">
        <v>114</v>
      </c>
      <c r="BE3" s="5" t="s">
        <v>114</v>
      </c>
      <c r="BF3" s="5" t="s">
        <v>114</v>
      </c>
      <c r="BG3" s="5" t="s">
        <v>114</v>
      </c>
      <c r="BH3" s="5" t="s">
        <v>114</v>
      </c>
      <c r="BI3" s="18" t="s">
        <v>113</v>
      </c>
      <c r="BJ3" s="5" t="s">
        <v>113</v>
      </c>
      <c r="BK3" s="5" t="s">
        <v>113</v>
      </c>
      <c r="BL3" s="5" t="s">
        <v>113</v>
      </c>
      <c r="BM3" s="5" t="s">
        <v>113</v>
      </c>
      <c r="BN3" s="5" t="s">
        <v>113</v>
      </c>
      <c r="BO3" s="5" t="s">
        <v>113</v>
      </c>
      <c r="BP3" s="5" t="s">
        <v>113</v>
      </c>
      <c r="BQ3" s="5" t="s">
        <v>113</v>
      </c>
      <c r="BR3" s="5" t="s">
        <v>113</v>
      </c>
      <c r="BS3" s="5" t="s">
        <v>113</v>
      </c>
      <c r="BT3" s="5" t="s">
        <v>113</v>
      </c>
      <c r="BU3" s="5" t="s">
        <v>113</v>
      </c>
      <c r="BV3" s="5" t="s">
        <v>113</v>
      </c>
      <c r="BW3" s="5" t="s">
        <v>113</v>
      </c>
      <c r="BX3" s="5" t="s">
        <v>113</v>
      </c>
      <c r="BY3" s="5" t="s">
        <v>113</v>
      </c>
      <c r="BZ3" s="5" t="s">
        <v>113</v>
      </c>
      <c r="CA3" s="5" t="s">
        <v>113</v>
      </c>
      <c r="CB3" s="5" t="s">
        <v>113</v>
      </c>
      <c r="CC3" s="5" t="s">
        <v>113</v>
      </c>
      <c r="CD3" s="5" t="s">
        <v>113</v>
      </c>
      <c r="CE3" s="5" t="s">
        <v>113</v>
      </c>
      <c r="CF3" s="5" t="s">
        <v>113</v>
      </c>
      <c r="CG3" s="5" t="s">
        <v>113</v>
      </c>
      <c r="CH3" s="5" t="s">
        <v>113</v>
      </c>
      <c r="CI3" s="5" t="s">
        <v>113</v>
      </c>
      <c r="CJ3" s="5" t="s">
        <v>113</v>
      </c>
      <c r="CK3" s="5" t="s">
        <v>113</v>
      </c>
      <c r="CL3" s="5" t="s">
        <v>113</v>
      </c>
      <c r="CM3" s="5" t="s">
        <v>113</v>
      </c>
      <c r="CN3" s="5" t="s">
        <v>113</v>
      </c>
      <c r="CO3" s="5" t="s">
        <v>113</v>
      </c>
      <c r="CP3" s="5" t="s">
        <v>113</v>
      </c>
      <c r="CQ3" s="5" t="s">
        <v>113</v>
      </c>
      <c r="CR3" s="5" t="s">
        <v>113</v>
      </c>
      <c r="CS3" s="5" t="s">
        <v>113</v>
      </c>
      <c r="CT3" s="110" t="s">
        <v>113</v>
      </c>
    </row>
    <row r="4" spans="1:98" s="14" customFormat="1" ht="43.5" thickBot="1" x14ac:dyDescent="0.25">
      <c r="A4" s="44" t="s">
        <v>295</v>
      </c>
      <c r="B4" s="20" t="s">
        <v>0</v>
      </c>
      <c r="C4" s="20" t="s">
        <v>77</v>
      </c>
      <c r="D4" s="20"/>
      <c r="E4" s="21" t="s">
        <v>106</v>
      </c>
      <c r="F4" s="21" t="s">
        <v>106</v>
      </c>
      <c r="G4" s="22" t="s">
        <v>106</v>
      </c>
      <c r="H4" s="22" t="s">
        <v>78</v>
      </c>
      <c r="I4" s="22" t="s">
        <v>106</v>
      </c>
      <c r="J4" s="22" t="s">
        <v>298</v>
      </c>
      <c r="K4" s="105" t="s">
        <v>60</v>
      </c>
      <c r="L4" s="24" t="s">
        <v>60</v>
      </c>
      <c r="M4" s="24" t="s">
        <v>231</v>
      </c>
      <c r="N4" s="24" t="s">
        <v>232</v>
      </c>
      <c r="O4" s="24" t="s">
        <v>233</v>
      </c>
      <c r="P4" s="24" t="s">
        <v>234</v>
      </c>
      <c r="Q4" s="24" t="s">
        <v>235</v>
      </c>
      <c r="R4" s="24" t="s">
        <v>236</v>
      </c>
      <c r="S4" s="24" t="s">
        <v>237</v>
      </c>
      <c r="T4" s="24" t="s">
        <v>238</v>
      </c>
      <c r="U4" s="25" t="s">
        <v>239</v>
      </c>
      <c r="V4" s="24" t="s">
        <v>240</v>
      </c>
      <c r="W4" s="24" t="s">
        <v>241</v>
      </c>
      <c r="X4" s="24" t="s">
        <v>242</v>
      </c>
      <c r="Y4" s="24" t="s">
        <v>243</v>
      </c>
      <c r="Z4" s="24" t="s">
        <v>244</v>
      </c>
      <c r="AA4" s="24" t="s">
        <v>245</v>
      </c>
      <c r="AB4" s="24" t="s">
        <v>246</v>
      </c>
      <c r="AC4" s="24" t="s">
        <v>247</v>
      </c>
      <c r="AD4" s="24" t="s">
        <v>248</v>
      </c>
      <c r="AE4" s="26" t="s">
        <v>249</v>
      </c>
      <c r="AF4" s="24" t="s">
        <v>250</v>
      </c>
      <c r="AG4" s="25" t="s">
        <v>251</v>
      </c>
      <c r="AH4" s="25" t="s">
        <v>252</v>
      </c>
      <c r="AI4" s="24" t="s">
        <v>253</v>
      </c>
      <c r="AJ4" s="24" t="s">
        <v>254</v>
      </c>
      <c r="AK4" s="24" t="s">
        <v>255</v>
      </c>
      <c r="AL4" s="24" t="s">
        <v>256</v>
      </c>
      <c r="AM4" s="24" t="s">
        <v>257</v>
      </c>
      <c r="AN4" s="24" t="s">
        <v>258</v>
      </c>
      <c r="AO4" s="24" t="s">
        <v>259</v>
      </c>
      <c r="AP4" s="24" t="s">
        <v>260</v>
      </c>
      <c r="AQ4" s="24" t="s">
        <v>261</v>
      </c>
      <c r="AR4" s="24" t="s">
        <v>262</v>
      </c>
      <c r="AS4" s="24" t="s">
        <v>356</v>
      </c>
      <c r="AT4" s="24" t="s">
        <v>357</v>
      </c>
      <c r="AU4" s="24" t="s">
        <v>358</v>
      </c>
      <c r="AV4" s="24" t="s">
        <v>359</v>
      </c>
      <c r="AW4" s="24" t="s">
        <v>360</v>
      </c>
      <c r="AX4" s="24" t="s">
        <v>263</v>
      </c>
      <c r="AY4" s="24" t="s">
        <v>264</v>
      </c>
      <c r="AZ4" s="24" t="s">
        <v>265</v>
      </c>
      <c r="BA4" s="24" t="s">
        <v>266</v>
      </c>
      <c r="BB4" s="24" t="s">
        <v>267</v>
      </c>
      <c r="BC4" s="24" t="s">
        <v>268</v>
      </c>
      <c r="BD4" s="24" t="s">
        <v>269</v>
      </c>
      <c r="BE4" s="24" t="s">
        <v>270</v>
      </c>
      <c r="BF4" s="24" t="s">
        <v>271</v>
      </c>
      <c r="BG4" s="24" t="s">
        <v>272</v>
      </c>
      <c r="BH4" s="24" t="s">
        <v>273</v>
      </c>
      <c r="BI4" s="26" t="s">
        <v>274</v>
      </c>
      <c r="BJ4" s="24" t="s">
        <v>275</v>
      </c>
      <c r="BK4" s="24" t="s">
        <v>276</v>
      </c>
      <c r="BL4" s="24" t="s">
        <v>277</v>
      </c>
      <c r="BM4" s="24" t="s">
        <v>278</v>
      </c>
      <c r="BN4" s="24" t="s">
        <v>279</v>
      </c>
      <c r="BO4" s="24" t="s">
        <v>280</v>
      </c>
      <c r="BP4" s="24" t="s">
        <v>281</v>
      </c>
      <c r="BQ4" s="24" t="s">
        <v>282</v>
      </c>
      <c r="BR4" s="24" t="s">
        <v>283</v>
      </c>
      <c r="BS4" s="24" t="s">
        <v>284</v>
      </c>
      <c r="BT4" s="24" t="s">
        <v>285</v>
      </c>
      <c r="BU4" s="24" t="s">
        <v>286</v>
      </c>
      <c r="BV4" s="24" t="s">
        <v>287</v>
      </c>
      <c r="BW4" s="24" t="s">
        <v>288</v>
      </c>
      <c r="BX4" s="24" t="s">
        <v>289</v>
      </c>
      <c r="BY4" s="24" t="s">
        <v>290</v>
      </c>
      <c r="BZ4" s="24" t="s">
        <v>291</v>
      </c>
      <c r="CA4" s="24" t="s">
        <v>292</v>
      </c>
      <c r="CB4" s="24" t="s">
        <v>293</v>
      </c>
      <c r="CC4" s="24" t="s">
        <v>294</v>
      </c>
      <c r="CD4" s="106" t="s">
        <v>321</v>
      </c>
      <c r="CE4" s="106" t="s">
        <v>322</v>
      </c>
      <c r="CF4" s="106" t="s">
        <v>323</v>
      </c>
      <c r="CG4" s="106" t="s">
        <v>324</v>
      </c>
      <c r="CH4" s="106" t="s">
        <v>325</v>
      </c>
      <c r="CI4" s="106" t="s">
        <v>326</v>
      </c>
      <c r="CJ4" s="106" t="s">
        <v>327</v>
      </c>
      <c r="CK4" s="106" t="s">
        <v>328</v>
      </c>
      <c r="CL4" s="107" t="s">
        <v>329</v>
      </c>
      <c r="CM4" s="107" t="s">
        <v>330</v>
      </c>
      <c r="CN4" s="107" t="s">
        <v>331</v>
      </c>
      <c r="CO4" s="107" t="s">
        <v>332</v>
      </c>
      <c r="CP4" s="107" t="s">
        <v>333</v>
      </c>
      <c r="CQ4" s="107" t="s">
        <v>334</v>
      </c>
      <c r="CR4" s="107" t="s">
        <v>335</v>
      </c>
      <c r="CS4" s="107" t="s">
        <v>336</v>
      </c>
      <c r="CT4" s="111" t="s">
        <v>337</v>
      </c>
    </row>
    <row r="5" spans="1:98" s="14" customFormat="1" x14ac:dyDescent="0.2">
      <c r="A5" s="122" t="s">
        <v>94</v>
      </c>
      <c r="B5" s="122" t="s">
        <v>94</v>
      </c>
      <c r="C5" s="14" t="s">
        <v>80</v>
      </c>
      <c r="E5" s="15"/>
      <c r="F5" s="15"/>
      <c r="G5" s="131">
        <v>44097</v>
      </c>
      <c r="H5" s="16">
        <v>2020</v>
      </c>
      <c r="I5" s="16" t="s">
        <v>63</v>
      </c>
      <c r="J5" s="16">
        <v>10</v>
      </c>
      <c r="K5" s="74">
        <v>0.60671298561505971</v>
      </c>
      <c r="L5" s="5" t="s">
        <v>361</v>
      </c>
      <c r="M5" s="5">
        <v>1.7459385398316696E-2</v>
      </c>
      <c r="N5" s="5">
        <v>7.0229007633587789E-2</v>
      </c>
      <c r="O5" s="5">
        <v>0.81794871794871793</v>
      </c>
      <c r="P5" s="5">
        <v>0.72689371697005278</v>
      </c>
      <c r="Q5" s="5">
        <v>3.6975631238990019</v>
      </c>
      <c r="R5" s="5">
        <v>3.1140144842434916</v>
      </c>
      <c r="S5" s="5">
        <v>1.5226560970835781</v>
      </c>
      <c r="T5" s="5">
        <v>9.9667645331767467</v>
      </c>
      <c r="U5" s="18">
        <f>SUM(M5,N5,O5,Q5,R5,S5)*(5/K5)</f>
        <v>76.146967637751374</v>
      </c>
      <c r="V5" s="5" t="s">
        <v>191</v>
      </c>
      <c r="W5" s="5">
        <v>0.11257878679695517</v>
      </c>
      <c r="X5" s="5">
        <v>3.6787205148025991E-2</v>
      </c>
      <c r="Y5" s="5">
        <v>6.0628168373504557E-2</v>
      </c>
      <c r="Z5" s="5">
        <v>7.0000000000000001E-3</v>
      </c>
      <c r="AA5" s="5">
        <v>2.5765060204124886E-2</v>
      </c>
      <c r="AB5" s="5">
        <v>2.8096912833875061E-2</v>
      </c>
      <c r="AC5" s="5">
        <v>0.36530093660514545</v>
      </c>
      <c r="AD5" s="5">
        <v>0.63615706996163113</v>
      </c>
      <c r="AE5" s="18">
        <f>SUM(V5,W5,Y5,X5,AB5,AA5)</f>
        <v>0.26385613335648567</v>
      </c>
      <c r="AF5" s="133">
        <v>1.1548248189469562E-2</v>
      </c>
      <c r="AG5" s="19">
        <f t="shared" ref="AG5:AG19" si="0">AF5*(5/K5)</f>
        <v>9.5170603425954722E-2</v>
      </c>
      <c r="AH5" s="119">
        <v>16.567728819998116</v>
      </c>
      <c r="AI5" s="120" t="s">
        <v>181</v>
      </c>
      <c r="AJ5" s="120"/>
      <c r="AK5" s="120"/>
      <c r="AL5" s="120" t="s">
        <v>181</v>
      </c>
      <c r="AM5" s="120" t="s">
        <v>355</v>
      </c>
      <c r="AN5" s="120">
        <v>0.64326484101515002</v>
      </c>
      <c r="AO5" s="134">
        <v>0.39806280583162135</v>
      </c>
      <c r="AP5" s="134"/>
      <c r="AQ5" s="134">
        <v>0.40883376517992498</v>
      </c>
      <c r="AR5" s="134" t="s">
        <v>173</v>
      </c>
      <c r="AS5" s="134" t="s">
        <v>365</v>
      </c>
      <c r="AT5" s="134" t="s">
        <v>365</v>
      </c>
      <c r="AU5" s="134" t="s">
        <v>365</v>
      </c>
      <c r="AV5" s="134" t="s">
        <v>173</v>
      </c>
      <c r="AW5" s="120" t="s">
        <v>355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18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4"/>
      <c r="CE5" s="124"/>
      <c r="CF5" s="124"/>
      <c r="CG5" s="124"/>
      <c r="CH5" s="124"/>
      <c r="CI5" s="124"/>
      <c r="CJ5" s="124"/>
      <c r="CK5" s="124"/>
      <c r="CL5" s="125"/>
      <c r="CM5" s="125"/>
      <c r="CN5" s="125"/>
      <c r="CO5" s="125"/>
      <c r="CP5" s="125"/>
      <c r="CQ5" s="125"/>
      <c r="CR5" s="125"/>
      <c r="CS5" s="125"/>
      <c r="CT5" s="109"/>
    </row>
    <row r="6" spans="1:98" s="14" customFormat="1" x14ac:dyDescent="0.2">
      <c r="A6" s="122" t="s">
        <v>105</v>
      </c>
      <c r="B6" s="122" t="s">
        <v>105</v>
      </c>
      <c r="C6" s="14" t="s">
        <v>80</v>
      </c>
      <c r="E6" s="15"/>
      <c r="F6" s="15"/>
      <c r="G6" s="131">
        <v>44077</v>
      </c>
      <c r="H6" s="16">
        <v>2020</v>
      </c>
      <c r="I6" s="16" t="s">
        <v>63</v>
      </c>
      <c r="J6" s="16">
        <v>10</v>
      </c>
      <c r="K6" s="74">
        <v>0.43851798818687371</v>
      </c>
      <c r="L6" s="5" t="s">
        <v>361</v>
      </c>
      <c r="M6" s="5">
        <v>5.4271682727946635E-2</v>
      </c>
      <c r="N6" s="5">
        <v>0.30381764269829503</v>
      </c>
      <c r="O6" s="5">
        <v>2.104966641957005</v>
      </c>
      <c r="P6" s="5">
        <v>2.66890752409192</v>
      </c>
      <c r="Q6" s="5">
        <v>5.4643346923647149</v>
      </c>
      <c r="R6" s="5">
        <v>4.5874722016308382</v>
      </c>
      <c r="S6" s="5">
        <v>1.6819171608598964</v>
      </c>
      <c r="T6" s="5">
        <v>16.865687546330616</v>
      </c>
      <c r="U6" s="18">
        <f t="shared" ref="U6:U19" si="1">SUM(M6,N6,O6,Q6,R6,S6)*(5/K6)</f>
        <v>161.8722652739705</v>
      </c>
      <c r="V6" s="5" t="s">
        <v>191</v>
      </c>
      <c r="W6" s="5">
        <v>4.1707016419202839E-2</v>
      </c>
      <c r="X6" s="5">
        <v>1.5733358416001847E-2</v>
      </c>
      <c r="Y6" s="5">
        <v>2.5052444865203624E-2</v>
      </c>
      <c r="Z6" s="5">
        <v>8.0000000000000002E-3</v>
      </c>
      <c r="AA6" s="5">
        <v>1.409222441209124E-2</v>
      </c>
      <c r="AB6" s="5">
        <v>1.7498859264261788E-2</v>
      </c>
      <c r="AC6" s="5">
        <v>0.34257739051548147</v>
      </c>
      <c r="AD6" s="5">
        <v>0.46466129389224281</v>
      </c>
      <c r="AE6" s="18">
        <f t="shared" ref="AE6:AE19" si="2">SUM(V6,W6,Y6,X6,AB6,AA6)</f>
        <v>0.11408390337676133</v>
      </c>
      <c r="AF6" s="133">
        <v>8.0615270570793176E-3</v>
      </c>
      <c r="AG6" s="19">
        <f t="shared" si="0"/>
        <v>9.1917860546736702E-2</v>
      </c>
      <c r="AH6" s="121">
        <v>1.0783181778163478</v>
      </c>
      <c r="AI6" s="120" t="s">
        <v>181</v>
      </c>
      <c r="AJ6" s="120"/>
      <c r="AK6" s="120"/>
      <c r="AL6" s="120" t="s">
        <v>181</v>
      </c>
      <c r="AM6" s="120" t="s">
        <v>355</v>
      </c>
      <c r="AN6" s="120" t="s">
        <v>181</v>
      </c>
      <c r="AO6" s="134" t="s">
        <v>355</v>
      </c>
      <c r="AP6" s="134"/>
      <c r="AQ6" s="134" t="s">
        <v>181</v>
      </c>
      <c r="AR6" s="134" t="s">
        <v>173</v>
      </c>
      <c r="AS6" s="134" t="s">
        <v>365</v>
      </c>
      <c r="AT6" s="134" t="s">
        <v>365</v>
      </c>
      <c r="AU6" s="134" t="s">
        <v>365</v>
      </c>
      <c r="AV6" s="134" t="s">
        <v>173</v>
      </c>
      <c r="AW6" s="120" t="s">
        <v>355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18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124"/>
      <c r="CE6" s="124"/>
      <c r="CF6" s="124"/>
      <c r="CG6" s="124"/>
      <c r="CH6" s="124"/>
      <c r="CI6" s="124"/>
      <c r="CJ6" s="124"/>
      <c r="CK6" s="124"/>
      <c r="CL6" s="125"/>
      <c r="CM6" s="125"/>
      <c r="CN6" s="125"/>
      <c r="CO6" s="125"/>
      <c r="CP6" s="125"/>
      <c r="CQ6" s="125"/>
      <c r="CR6" s="125"/>
      <c r="CS6" s="125"/>
      <c r="CT6" s="109"/>
    </row>
    <row r="7" spans="1:98" s="14" customFormat="1" x14ac:dyDescent="0.2">
      <c r="A7" s="122" t="s">
        <v>67</v>
      </c>
      <c r="B7" s="122" t="s">
        <v>67</v>
      </c>
      <c r="C7" s="14" t="s">
        <v>80</v>
      </c>
      <c r="E7" s="15"/>
      <c r="F7" s="15"/>
      <c r="G7" s="131">
        <v>44076</v>
      </c>
      <c r="H7" s="16">
        <v>2020</v>
      </c>
      <c r="I7" s="16" t="s">
        <v>63</v>
      </c>
      <c r="J7" s="16">
        <v>10</v>
      </c>
      <c r="K7" s="74">
        <v>0.52770448548813109</v>
      </c>
      <c r="L7" s="5" t="s">
        <v>361</v>
      </c>
      <c r="M7" s="5">
        <v>4.2523582702904635E-2</v>
      </c>
      <c r="N7" s="5">
        <v>0.23705986737648263</v>
      </c>
      <c r="O7" s="5">
        <v>1.3099280844307462</v>
      </c>
      <c r="P7" s="5">
        <v>1.4793125992341458</v>
      </c>
      <c r="Q7" s="5">
        <v>3.7289343420192393</v>
      </c>
      <c r="R7" s="5">
        <v>3.2616045577659469</v>
      </c>
      <c r="S7" s="5">
        <v>1.3299990660315679</v>
      </c>
      <c r="T7" s="5">
        <v>11.389362099561033</v>
      </c>
      <c r="U7" s="18">
        <f t="shared" si="1"/>
        <v>93.897719015596465</v>
      </c>
      <c r="V7" s="5">
        <v>1.1459018423260735E-2</v>
      </c>
      <c r="W7" s="5">
        <v>0.2540326066550147</v>
      </c>
      <c r="X7" s="5">
        <v>9.1683392742732864E-2</v>
      </c>
      <c r="Y7" s="5">
        <v>0.23208167048013253</v>
      </c>
      <c r="Z7" s="5">
        <v>8.0000000000000002E-3</v>
      </c>
      <c r="AA7" s="5">
        <v>4.1146759971257142E-2</v>
      </c>
      <c r="AB7" s="5">
        <v>4.4880218378050632E-2</v>
      </c>
      <c r="AC7" s="5">
        <v>0.35680039844952444</v>
      </c>
      <c r="AD7" s="5">
        <v>1.0400840650999732</v>
      </c>
      <c r="AE7" s="18">
        <f t="shared" si="2"/>
        <v>0.6752836666504487</v>
      </c>
      <c r="AF7" s="133">
        <v>0.15840104604464367</v>
      </c>
      <c r="AG7" s="19">
        <f t="shared" si="0"/>
        <v>1.5008499112729861</v>
      </c>
      <c r="AH7" s="121">
        <v>12.137726807731655</v>
      </c>
      <c r="AI7" s="120" t="s">
        <v>181</v>
      </c>
      <c r="AJ7" s="120"/>
      <c r="AK7" s="120"/>
      <c r="AL7" s="120" t="s">
        <v>181</v>
      </c>
      <c r="AM7" s="120" t="s">
        <v>355</v>
      </c>
      <c r="AN7" s="119">
        <v>3.3358773488397135</v>
      </c>
      <c r="AO7" s="134">
        <v>0.68203171270123297</v>
      </c>
      <c r="AP7" s="134"/>
      <c r="AQ7" s="134">
        <v>0.97818069240295047</v>
      </c>
      <c r="AR7" s="134" t="s">
        <v>173</v>
      </c>
      <c r="AS7" s="134">
        <v>0.77935713131965745</v>
      </c>
      <c r="AT7" s="134" t="s">
        <v>365</v>
      </c>
      <c r="AU7" s="134" t="s">
        <v>365</v>
      </c>
      <c r="AV7" s="134">
        <v>0.22723846443762449</v>
      </c>
      <c r="AW7" s="120" t="s">
        <v>355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18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124"/>
      <c r="CE7" s="124"/>
      <c r="CF7" s="124"/>
      <c r="CG7" s="124"/>
      <c r="CH7" s="124"/>
      <c r="CI7" s="124"/>
      <c r="CJ7" s="124"/>
      <c r="CK7" s="124"/>
      <c r="CL7" s="125"/>
      <c r="CM7" s="125"/>
      <c r="CN7" s="125"/>
      <c r="CO7" s="125"/>
      <c r="CP7" s="125"/>
      <c r="CQ7" s="125"/>
      <c r="CR7" s="125"/>
      <c r="CS7" s="125"/>
      <c r="CT7" s="109"/>
    </row>
    <row r="8" spans="1:98" s="14" customFormat="1" x14ac:dyDescent="0.2">
      <c r="A8" s="122" t="s">
        <v>65</v>
      </c>
      <c r="B8" s="122" t="s">
        <v>65</v>
      </c>
      <c r="C8" s="14" t="s">
        <v>80</v>
      </c>
      <c r="E8" s="15"/>
      <c r="F8" s="15"/>
      <c r="G8" s="131">
        <v>44067</v>
      </c>
      <c r="H8" s="16">
        <v>2020</v>
      </c>
      <c r="I8" s="16" t="s">
        <v>63</v>
      </c>
      <c r="J8" s="16">
        <v>10</v>
      </c>
      <c r="K8" s="74">
        <v>0.54378398649917126</v>
      </c>
      <c r="L8" s="5" t="s">
        <v>361</v>
      </c>
      <c r="M8" s="5">
        <v>0.82592342559552512</v>
      </c>
      <c r="N8" s="5">
        <v>2.4838267913974348</v>
      </c>
      <c r="O8" s="5">
        <v>9.7939531295206876</v>
      </c>
      <c r="P8" s="5">
        <v>8.814215449898736</v>
      </c>
      <c r="Q8" s="5">
        <v>15.305670749349021</v>
      </c>
      <c r="R8" s="5">
        <v>14.554055357315073</v>
      </c>
      <c r="S8" s="5">
        <v>3.7771626964991802</v>
      </c>
      <c r="T8" s="5">
        <v>55.554807599575661</v>
      </c>
      <c r="U8" s="18">
        <f t="shared" si="1"/>
        <v>429.77168609348297</v>
      </c>
      <c r="V8" s="5">
        <v>2.0900971351692679E-2</v>
      </c>
      <c r="W8" s="5">
        <v>0.33061536501768424</v>
      </c>
      <c r="X8" s="5">
        <v>9.9862724852371604E-2</v>
      </c>
      <c r="Y8" s="5">
        <v>0.17976883361826038</v>
      </c>
      <c r="Z8" s="5">
        <v>1.3732973555521536E-2</v>
      </c>
      <c r="AA8" s="5">
        <v>5.4135450022511578E-2</v>
      </c>
      <c r="AB8" s="5">
        <v>6.4534735714099553E-2</v>
      </c>
      <c r="AC8" s="5">
        <v>0.95651074359259103</v>
      </c>
      <c r="AD8" s="5">
        <v>1.7200617977247326</v>
      </c>
      <c r="AE8" s="18">
        <f t="shared" si="2"/>
        <v>0.74981808057661992</v>
      </c>
      <c r="AF8" s="133">
        <v>3.8865850130195778E-2</v>
      </c>
      <c r="AG8" s="19">
        <f t="shared" si="0"/>
        <v>0.35736479093849716</v>
      </c>
      <c r="AH8" s="121">
        <v>9.4605074687947628</v>
      </c>
      <c r="AI8" s="120" t="s">
        <v>181</v>
      </c>
      <c r="AJ8" s="120"/>
      <c r="AK8" s="120"/>
      <c r="AL8" s="120" t="s">
        <v>181</v>
      </c>
      <c r="AM8" s="120" t="s">
        <v>355</v>
      </c>
      <c r="AN8" s="120">
        <v>0.54134694086351554</v>
      </c>
      <c r="AO8" s="134" t="s">
        <v>355</v>
      </c>
      <c r="AP8" s="134"/>
      <c r="AQ8" s="134">
        <v>0.47282330673214651</v>
      </c>
      <c r="AR8" s="134" t="s">
        <v>173</v>
      </c>
      <c r="AS8" s="134">
        <v>0.82489257213014122</v>
      </c>
      <c r="AT8" s="134" t="s">
        <v>365</v>
      </c>
      <c r="AU8" s="134" t="s">
        <v>365</v>
      </c>
      <c r="AV8" s="134" t="s">
        <v>173</v>
      </c>
      <c r="AW8" s="120" t="s">
        <v>355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18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124"/>
      <c r="CE8" s="124"/>
      <c r="CF8" s="124"/>
      <c r="CG8" s="124"/>
      <c r="CH8" s="124"/>
      <c r="CI8" s="124"/>
      <c r="CJ8" s="124"/>
      <c r="CK8" s="124"/>
      <c r="CL8" s="125"/>
      <c r="CM8" s="125"/>
      <c r="CN8" s="125"/>
      <c r="CO8" s="125"/>
      <c r="CP8" s="125"/>
      <c r="CQ8" s="125"/>
      <c r="CR8" s="125"/>
      <c r="CS8" s="125"/>
      <c r="CT8" s="109"/>
    </row>
    <row r="9" spans="1:98" s="14" customFormat="1" x14ac:dyDescent="0.2">
      <c r="A9" s="122" t="s">
        <v>198</v>
      </c>
      <c r="B9" s="122" t="s">
        <v>198</v>
      </c>
      <c r="C9" s="14" t="s">
        <v>80</v>
      </c>
      <c r="E9" s="15"/>
      <c r="F9" s="15"/>
      <c r="G9" s="131">
        <v>44075</v>
      </c>
      <c r="H9" s="16">
        <v>2020</v>
      </c>
      <c r="I9" s="16" t="s">
        <v>63</v>
      </c>
      <c r="J9" s="16">
        <v>10</v>
      </c>
      <c r="K9" s="74">
        <v>0.78185411117794557</v>
      </c>
      <c r="L9" s="5" t="s">
        <v>361</v>
      </c>
      <c r="M9" s="5">
        <v>0.22215909090909092</v>
      </c>
      <c r="N9" s="5">
        <v>0.66855739599383668</v>
      </c>
      <c r="O9" s="5">
        <v>2.8267623266563944</v>
      </c>
      <c r="P9" s="5">
        <v>2.4805855161787367</v>
      </c>
      <c r="Q9" s="5">
        <v>5.4529275808936823</v>
      </c>
      <c r="R9" s="5">
        <v>5.0670261941448382</v>
      </c>
      <c r="S9" s="5">
        <v>1.8378466872110939</v>
      </c>
      <c r="T9" s="5">
        <v>18.555864791987673</v>
      </c>
      <c r="U9" s="18">
        <f t="shared" si="1"/>
        <v>102.80229422589998</v>
      </c>
      <c r="V9" s="5">
        <v>8.0000000000000002E-3</v>
      </c>
      <c r="W9" s="5">
        <v>6.9937751761792247E-2</v>
      </c>
      <c r="X9" s="5">
        <v>2.0207775316541651E-2</v>
      </c>
      <c r="Y9" s="5">
        <v>2.6560189241002657E-2</v>
      </c>
      <c r="Z9" s="5">
        <v>8.0000000000000002E-3</v>
      </c>
      <c r="AA9" s="5">
        <v>1.1529814868674887E-2</v>
      </c>
      <c r="AB9" s="5">
        <v>2.9093810979660514E-2</v>
      </c>
      <c r="AC9" s="5" t="s">
        <v>362</v>
      </c>
      <c r="AD9" s="5">
        <v>0.17332934216767196</v>
      </c>
      <c r="AE9" s="18">
        <f t="shared" si="2"/>
        <v>0.16532934216767195</v>
      </c>
      <c r="AF9" s="133">
        <v>1.9356702619414485E-2</v>
      </c>
      <c r="AG9" s="19">
        <f t="shared" si="0"/>
        <v>0.12378717680624314</v>
      </c>
      <c r="AH9" s="121">
        <v>4.0276958045631215</v>
      </c>
      <c r="AI9" s="120" t="s">
        <v>181</v>
      </c>
      <c r="AJ9" s="120"/>
      <c r="AK9" s="120"/>
      <c r="AL9" s="120" t="s">
        <v>181</v>
      </c>
      <c r="AM9" s="120" t="s">
        <v>355</v>
      </c>
      <c r="AN9" s="120">
        <v>0.46155535818315518</v>
      </c>
      <c r="AO9" s="134" t="s">
        <v>355</v>
      </c>
      <c r="AP9" s="134"/>
      <c r="AQ9" s="134">
        <v>0.29864672568738121</v>
      </c>
      <c r="AR9" s="134" t="s">
        <v>173</v>
      </c>
      <c r="AS9" s="134" t="s">
        <v>365</v>
      </c>
      <c r="AT9" s="134" t="s">
        <v>365</v>
      </c>
      <c r="AU9" s="134" t="s">
        <v>365</v>
      </c>
      <c r="AV9" s="134" t="s">
        <v>173</v>
      </c>
      <c r="AW9" s="120" t="s">
        <v>355</v>
      </c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18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124"/>
      <c r="CE9" s="124"/>
      <c r="CF9" s="124"/>
      <c r="CG9" s="124"/>
      <c r="CH9" s="124"/>
      <c r="CI9" s="124"/>
      <c r="CJ9" s="124"/>
      <c r="CK9" s="124"/>
      <c r="CL9" s="125"/>
      <c r="CM9" s="125"/>
      <c r="CN9" s="125"/>
      <c r="CO9" s="125"/>
      <c r="CP9" s="125"/>
      <c r="CQ9" s="125"/>
      <c r="CR9" s="125"/>
      <c r="CS9" s="125"/>
      <c r="CT9" s="109"/>
    </row>
    <row r="10" spans="1:98" s="14" customFormat="1" x14ac:dyDescent="0.2">
      <c r="A10" s="122" t="s">
        <v>98</v>
      </c>
      <c r="B10" s="122" t="s">
        <v>98</v>
      </c>
      <c r="C10" s="14" t="s">
        <v>80</v>
      </c>
      <c r="E10" s="15"/>
      <c r="F10" s="15"/>
      <c r="G10" s="131">
        <v>44098</v>
      </c>
      <c r="H10" s="16">
        <v>2020</v>
      </c>
      <c r="I10" s="16" t="s">
        <v>63</v>
      </c>
      <c r="J10" s="16">
        <v>10</v>
      </c>
      <c r="K10" s="74">
        <v>0.54760303583437775</v>
      </c>
      <c r="L10" s="5" t="s">
        <v>361</v>
      </c>
      <c r="M10" s="5">
        <v>1.8796321100098223E-2</v>
      </c>
      <c r="N10" s="5">
        <v>7.5033485132601122E-2</v>
      </c>
      <c r="O10" s="5">
        <v>0.82873470845611219</v>
      </c>
      <c r="P10" s="5">
        <v>0.75546923832485047</v>
      </c>
      <c r="Q10" s="5">
        <v>3.31597464059291</v>
      </c>
      <c r="R10" s="5">
        <v>2.8135547816769355</v>
      </c>
      <c r="S10" s="5">
        <v>1.3719171354585231</v>
      </c>
      <c r="T10" s="5">
        <v>9.1794803107420311</v>
      </c>
      <c r="U10" s="18">
        <f t="shared" si="1"/>
        <v>76.917132677885817</v>
      </c>
      <c r="V10" s="5">
        <v>8.0000000000000002E-3</v>
      </c>
      <c r="W10" s="5">
        <v>0.11117678962745009</v>
      </c>
      <c r="X10" s="5">
        <v>4.2714013793579503E-2</v>
      </c>
      <c r="Y10" s="5">
        <v>7.3809260356393958E-2</v>
      </c>
      <c r="Z10" s="5">
        <v>7.0000000000000001E-3</v>
      </c>
      <c r="AA10" s="5">
        <v>3.2692248433178563E-2</v>
      </c>
      <c r="AB10" s="5">
        <v>2.969497680691547E-2</v>
      </c>
      <c r="AC10" s="5" t="s">
        <v>363</v>
      </c>
      <c r="AD10" s="5">
        <v>0.30508728901751758</v>
      </c>
      <c r="AE10" s="18">
        <f t="shared" si="2"/>
        <v>0.29808728901751763</v>
      </c>
      <c r="AF10" s="133" t="s">
        <v>364</v>
      </c>
      <c r="AG10" s="19" t="s">
        <v>90</v>
      </c>
      <c r="AH10" s="121">
        <v>28.368659883225693</v>
      </c>
      <c r="AI10" s="120" t="s">
        <v>181</v>
      </c>
      <c r="AJ10" s="120"/>
      <c r="AK10" s="120"/>
      <c r="AL10" s="120" t="s">
        <v>181</v>
      </c>
      <c r="AM10" s="120" t="s">
        <v>355</v>
      </c>
      <c r="AN10" s="119">
        <v>1.0644272019080363</v>
      </c>
      <c r="AO10" s="134">
        <v>0.43859282318140275</v>
      </c>
      <c r="AP10" s="134"/>
      <c r="AQ10" s="134">
        <v>0.49359599807957372</v>
      </c>
      <c r="AR10" s="134" t="s">
        <v>173</v>
      </c>
      <c r="AS10" s="134" t="s">
        <v>365</v>
      </c>
      <c r="AT10" s="134" t="s">
        <v>365</v>
      </c>
      <c r="AU10" s="134" t="s">
        <v>365</v>
      </c>
      <c r="AV10" s="134">
        <v>0.42128575632269344</v>
      </c>
      <c r="AW10" s="120" t="s">
        <v>355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18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124"/>
      <c r="CE10" s="124"/>
      <c r="CF10" s="124"/>
      <c r="CG10" s="124"/>
      <c r="CH10" s="124"/>
      <c r="CI10" s="124"/>
      <c r="CJ10" s="124"/>
      <c r="CK10" s="124"/>
      <c r="CL10" s="125"/>
      <c r="CM10" s="125"/>
      <c r="CN10" s="125"/>
      <c r="CO10" s="125"/>
      <c r="CP10" s="125"/>
      <c r="CQ10" s="125"/>
      <c r="CR10" s="125"/>
      <c r="CS10" s="125"/>
      <c r="CT10" s="109"/>
    </row>
    <row r="11" spans="1:98" s="14" customFormat="1" x14ac:dyDescent="0.2">
      <c r="A11" s="122" t="s">
        <v>69</v>
      </c>
      <c r="B11" s="122" t="s">
        <v>69</v>
      </c>
      <c r="C11" s="14" t="s">
        <v>80</v>
      </c>
      <c r="E11" s="15"/>
      <c r="F11" s="15"/>
      <c r="G11" s="131">
        <v>44088</v>
      </c>
      <c r="H11" s="16">
        <v>2020</v>
      </c>
      <c r="I11" s="16" t="s">
        <v>63</v>
      </c>
      <c r="J11" s="16">
        <v>10</v>
      </c>
      <c r="K11" s="74">
        <v>0.52518053080745719</v>
      </c>
      <c r="L11" s="5" t="s">
        <v>361</v>
      </c>
      <c r="M11" s="5">
        <v>2.6367475203770994E-2</v>
      </c>
      <c r="N11" s="5">
        <v>7.952469802612197E-2</v>
      </c>
      <c r="O11" s="5">
        <v>0.68976725915741921</v>
      </c>
      <c r="P11" s="5">
        <v>0.52974565452224287</v>
      </c>
      <c r="Q11" s="5">
        <v>2.674722576843759</v>
      </c>
      <c r="R11" s="5">
        <v>2.1255032897967201</v>
      </c>
      <c r="S11" s="5">
        <v>1.0491210841598742</v>
      </c>
      <c r="T11" s="5">
        <v>7.1747520377099088</v>
      </c>
      <c r="U11" s="18">
        <f t="shared" si="1"/>
        <v>63.264020592795667</v>
      </c>
      <c r="V11" s="5">
        <v>8.9999999999999993E-3</v>
      </c>
      <c r="W11" s="5">
        <v>5.5685877009316591E-2</v>
      </c>
      <c r="X11" s="5">
        <v>2.3870542645258036E-2</v>
      </c>
      <c r="Y11" s="5">
        <v>3.6722057018917162E-2</v>
      </c>
      <c r="Z11" s="5" t="s">
        <v>191</v>
      </c>
      <c r="AA11" s="5">
        <v>1.626331415578439E-2</v>
      </c>
      <c r="AB11" s="5">
        <v>1.7637678732329552E-2</v>
      </c>
      <c r="AC11" s="5" t="s">
        <v>181</v>
      </c>
      <c r="AD11" s="5">
        <v>0.15917946956160572</v>
      </c>
      <c r="AE11" s="18">
        <f t="shared" si="2"/>
        <v>0.15917946956160572</v>
      </c>
      <c r="AF11" s="133">
        <v>6.6777963272120202E-3</v>
      </c>
      <c r="AG11" s="19">
        <f t="shared" si="0"/>
        <v>6.3576198425948971E-2</v>
      </c>
      <c r="AH11" s="121">
        <v>1.9434212505298278</v>
      </c>
      <c r="AI11" s="120" t="s">
        <v>181</v>
      </c>
      <c r="AJ11" s="120"/>
      <c r="AK11" s="120"/>
      <c r="AL11" s="120" t="s">
        <v>181</v>
      </c>
      <c r="AM11" s="120" t="s">
        <v>355</v>
      </c>
      <c r="AN11" s="120" t="s">
        <v>181</v>
      </c>
      <c r="AO11" s="134" t="s">
        <v>355</v>
      </c>
      <c r="AP11" s="134"/>
      <c r="AQ11" s="134" t="s">
        <v>181</v>
      </c>
      <c r="AR11" s="134" t="s">
        <v>173</v>
      </c>
      <c r="AS11" s="134" t="s">
        <v>365</v>
      </c>
      <c r="AT11" s="134" t="s">
        <v>365</v>
      </c>
      <c r="AU11" s="134" t="s">
        <v>365</v>
      </c>
      <c r="AV11" s="134">
        <v>0.21852140503438749</v>
      </c>
      <c r="AW11" s="120" t="s">
        <v>355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18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124"/>
      <c r="CE11" s="124"/>
      <c r="CF11" s="124"/>
      <c r="CG11" s="124"/>
      <c r="CH11" s="124"/>
      <c r="CI11" s="124"/>
      <c r="CJ11" s="124"/>
      <c r="CK11" s="124"/>
      <c r="CL11" s="125"/>
      <c r="CM11" s="125"/>
      <c r="CN11" s="125"/>
      <c r="CO11" s="125"/>
      <c r="CP11" s="125"/>
      <c r="CQ11" s="125"/>
      <c r="CR11" s="125"/>
      <c r="CS11" s="125"/>
      <c r="CT11" s="109"/>
    </row>
    <row r="12" spans="1:98" s="14" customFormat="1" x14ac:dyDescent="0.2">
      <c r="A12" s="122" t="s">
        <v>68</v>
      </c>
      <c r="B12" s="122" t="s">
        <v>68</v>
      </c>
      <c r="C12" s="14" t="s">
        <v>80</v>
      </c>
      <c r="E12" s="15"/>
      <c r="F12" s="15"/>
      <c r="G12" s="131">
        <v>44097</v>
      </c>
      <c r="H12" s="16">
        <v>2020</v>
      </c>
      <c r="I12" s="16" t="s">
        <v>63</v>
      </c>
      <c r="J12" s="16">
        <v>10</v>
      </c>
      <c r="K12" s="74">
        <v>0.52333562113932686</v>
      </c>
      <c r="L12" s="5" t="s">
        <v>361</v>
      </c>
      <c r="M12" s="5">
        <v>0.17406816822802471</v>
      </c>
      <c r="N12" s="5">
        <v>0.37479569463822998</v>
      </c>
      <c r="O12" s="5">
        <v>1.5110723539964122</v>
      </c>
      <c r="P12" s="5">
        <v>1.5094179788718356</v>
      </c>
      <c r="Q12" s="5">
        <v>4.9955949770779347</v>
      </c>
      <c r="R12" s="5">
        <v>4.0142515447478573</v>
      </c>
      <c r="S12" s="5">
        <v>1.9149093083516047</v>
      </c>
      <c r="T12" s="5">
        <v>14.494110025911899</v>
      </c>
      <c r="U12" s="18">
        <f t="shared" si="1"/>
        <v>124.0570250002452</v>
      </c>
      <c r="V12" s="5">
        <v>3.8571368420217238E-2</v>
      </c>
      <c r="W12" s="5">
        <v>0.19398858474323516</v>
      </c>
      <c r="X12" s="5">
        <v>5.1704846988411303E-2</v>
      </c>
      <c r="Y12" s="5">
        <v>8.1419671243904479E-2</v>
      </c>
      <c r="Z12" s="5">
        <v>8.9999999999999993E-3</v>
      </c>
      <c r="AA12" s="5">
        <v>3.0083298604099834E-2</v>
      </c>
      <c r="AB12" s="5">
        <v>3.4399712402063416E-2</v>
      </c>
      <c r="AC12" s="5" t="s">
        <v>181</v>
      </c>
      <c r="AD12" s="5">
        <v>0.43916748240193149</v>
      </c>
      <c r="AE12" s="18">
        <f t="shared" si="2"/>
        <v>0.43016748240193148</v>
      </c>
      <c r="AF12" s="133">
        <v>1.5547139724935219E-2</v>
      </c>
      <c r="AG12" s="19">
        <f t="shared" si="0"/>
        <v>0.14853890215888943</v>
      </c>
      <c r="AH12" s="121">
        <v>13.046184738955827</v>
      </c>
      <c r="AI12" s="120" t="s">
        <v>181</v>
      </c>
      <c r="AJ12" s="120"/>
      <c r="AK12" s="120"/>
      <c r="AL12" s="120" t="s">
        <v>181</v>
      </c>
      <c r="AM12" s="120" t="s">
        <v>355</v>
      </c>
      <c r="AN12" s="119">
        <v>1.7599717050018255</v>
      </c>
      <c r="AO12" s="134">
        <v>0.32309921504198613</v>
      </c>
      <c r="AP12" s="134"/>
      <c r="AQ12" s="134">
        <v>0.63620390653523184</v>
      </c>
      <c r="AR12" s="134" t="s">
        <v>173</v>
      </c>
      <c r="AS12" s="134" t="s">
        <v>365</v>
      </c>
      <c r="AT12" s="134" t="s">
        <v>365</v>
      </c>
      <c r="AU12" s="134" t="s">
        <v>365</v>
      </c>
      <c r="AV12" s="134">
        <v>0.27021723256663016</v>
      </c>
      <c r="AW12" s="120" t="s">
        <v>355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18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124"/>
      <c r="CE12" s="124"/>
      <c r="CF12" s="124"/>
      <c r="CG12" s="124"/>
      <c r="CH12" s="124"/>
      <c r="CI12" s="124"/>
      <c r="CJ12" s="124"/>
      <c r="CK12" s="124"/>
      <c r="CL12" s="125"/>
      <c r="CM12" s="125"/>
      <c r="CN12" s="125"/>
      <c r="CO12" s="125"/>
      <c r="CP12" s="125"/>
      <c r="CQ12" s="125"/>
      <c r="CR12" s="125"/>
      <c r="CS12" s="125"/>
      <c r="CT12" s="109"/>
    </row>
    <row r="13" spans="1:98" s="14" customFormat="1" x14ac:dyDescent="0.2">
      <c r="A13" s="122" t="s">
        <v>66</v>
      </c>
      <c r="B13" s="122" t="s">
        <v>66</v>
      </c>
      <c r="C13" s="14" t="s">
        <v>80</v>
      </c>
      <c r="E13" s="15"/>
      <c r="F13" s="15"/>
      <c r="G13" s="131">
        <v>44076</v>
      </c>
      <c r="H13" s="16">
        <v>2020</v>
      </c>
      <c r="I13" s="16" t="s">
        <v>63</v>
      </c>
      <c r="J13" s="16">
        <v>10</v>
      </c>
      <c r="K13" s="74">
        <v>0.47424214245862151</v>
      </c>
      <c r="L13" s="5" t="s">
        <v>361</v>
      </c>
      <c r="M13" s="5">
        <v>4.192823394048277E-2</v>
      </c>
      <c r="N13" s="5">
        <v>0.20180579148326977</v>
      </c>
      <c r="O13" s="5">
        <v>1.1352431503818072</v>
      </c>
      <c r="P13" s="5">
        <v>0.98619574324897774</v>
      </c>
      <c r="Q13" s="5">
        <v>2.8460301510541921</v>
      </c>
      <c r="R13" s="5">
        <v>2.2701489999932774</v>
      </c>
      <c r="S13" s="5">
        <v>0.8815410952932754</v>
      </c>
      <c r="T13" s="5">
        <v>8.3628931653952829</v>
      </c>
      <c r="U13" s="18">
        <f t="shared" si="1"/>
        <v>77.773533409569708</v>
      </c>
      <c r="V13" s="5">
        <v>8.9999999999999993E-3</v>
      </c>
      <c r="W13" s="5">
        <v>0.109100068376923</v>
      </c>
      <c r="X13" s="5">
        <v>3.0029546545661603E-2</v>
      </c>
      <c r="Y13" s="5">
        <v>8.7190345600406199E-2</v>
      </c>
      <c r="Z13" s="5" t="s">
        <v>191</v>
      </c>
      <c r="AA13" s="5">
        <v>1.6630687209891491E-2</v>
      </c>
      <c r="AB13" s="5">
        <v>1.7838309725132572E-2</v>
      </c>
      <c r="AC13" s="5" t="s">
        <v>362</v>
      </c>
      <c r="AD13" s="5">
        <v>0.26978895745801484</v>
      </c>
      <c r="AE13" s="18">
        <f t="shared" si="2"/>
        <v>0.26978895745801484</v>
      </c>
      <c r="AF13" s="133">
        <v>2.6104041916167664E-2</v>
      </c>
      <c r="AG13" s="19">
        <f t="shared" si="0"/>
        <v>0.27521849682986882</v>
      </c>
      <c r="AH13" s="121">
        <v>4.4276682550063837</v>
      </c>
      <c r="AI13" s="120" t="s">
        <v>181</v>
      </c>
      <c r="AJ13" s="120"/>
      <c r="AK13" s="120"/>
      <c r="AL13" s="120" t="s">
        <v>181</v>
      </c>
      <c r="AM13" s="120" t="s">
        <v>355</v>
      </c>
      <c r="AN13" s="120">
        <v>0.6124295368899686</v>
      </c>
      <c r="AO13" s="134" t="s">
        <v>355</v>
      </c>
      <c r="AP13" s="134"/>
      <c r="AQ13" s="134">
        <v>0.21646578840823447</v>
      </c>
      <c r="AR13" s="134" t="s">
        <v>173</v>
      </c>
      <c r="AS13" s="134" t="s">
        <v>365</v>
      </c>
      <c r="AT13" s="134" t="s">
        <v>365</v>
      </c>
      <c r="AU13" s="134" t="s">
        <v>365</v>
      </c>
      <c r="AV13" s="134">
        <v>0.22037434987075274</v>
      </c>
      <c r="AW13" s="120" t="s">
        <v>355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18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124"/>
      <c r="CE13" s="124"/>
      <c r="CF13" s="124"/>
      <c r="CG13" s="124"/>
      <c r="CH13" s="124"/>
      <c r="CI13" s="124"/>
      <c r="CJ13" s="124"/>
      <c r="CK13" s="124"/>
      <c r="CL13" s="125"/>
      <c r="CM13" s="125"/>
      <c r="CN13" s="125"/>
      <c r="CO13" s="125"/>
      <c r="CP13" s="125"/>
      <c r="CQ13" s="125"/>
      <c r="CR13" s="125"/>
      <c r="CS13" s="125"/>
      <c r="CT13" s="109"/>
    </row>
    <row r="14" spans="1:98" s="14" customFormat="1" x14ac:dyDescent="0.2">
      <c r="A14" s="122" t="s">
        <v>95</v>
      </c>
      <c r="B14" s="122" t="s">
        <v>95</v>
      </c>
      <c r="C14" s="14" t="s">
        <v>80</v>
      </c>
      <c r="E14" s="15"/>
      <c r="F14" s="15"/>
      <c r="G14" s="131">
        <v>44103</v>
      </c>
      <c r="H14" s="16">
        <v>2020</v>
      </c>
      <c r="I14" s="16" t="s">
        <v>63</v>
      </c>
      <c r="J14" s="16">
        <v>10</v>
      </c>
      <c r="K14" s="74">
        <v>0.65979754157628701</v>
      </c>
      <c r="L14" s="5" t="s">
        <v>361</v>
      </c>
      <c r="M14" s="5">
        <v>0.45874618902439024</v>
      </c>
      <c r="N14" s="5">
        <v>0.93237423780487794</v>
      </c>
      <c r="O14" s="5">
        <v>3.1314119664634146</v>
      </c>
      <c r="P14" s="5">
        <v>3.0152629573170735</v>
      </c>
      <c r="Q14" s="5">
        <v>7.9381442316852437</v>
      </c>
      <c r="R14" s="5">
        <v>6.8494808040392492</v>
      </c>
      <c r="S14" s="5">
        <v>2.7946169969512193</v>
      </c>
      <c r="T14" s="5">
        <v>25.120037383285471</v>
      </c>
      <c r="U14" s="18">
        <f t="shared" si="1"/>
        <v>167.51179743076233</v>
      </c>
      <c r="V14" s="5">
        <v>1.4133504577920449E-2</v>
      </c>
      <c r="W14" s="5">
        <v>0.37347665254112311</v>
      </c>
      <c r="X14" s="5">
        <v>8.7080235970276074E-2</v>
      </c>
      <c r="Y14" s="5">
        <v>0.14503725218314784</v>
      </c>
      <c r="Z14" s="5">
        <v>1.0949848256614138E-2</v>
      </c>
      <c r="AA14" s="5">
        <v>4.171313339166112E-2</v>
      </c>
      <c r="AB14" s="5">
        <v>5.8813226814435189E-2</v>
      </c>
      <c r="AC14" s="5" t="s">
        <v>362</v>
      </c>
      <c r="AD14" s="5">
        <v>0.73120385373517804</v>
      </c>
      <c r="AE14" s="18">
        <f t="shared" si="2"/>
        <v>0.72025400547856377</v>
      </c>
      <c r="AF14" s="133">
        <v>1.5053353658536585E-2</v>
      </c>
      <c r="AG14" s="19">
        <f t="shared" si="0"/>
        <v>0.11407555128633416</v>
      </c>
      <c r="AH14" s="121">
        <v>10.870383897410928</v>
      </c>
      <c r="AI14" s="120" t="s">
        <v>181</v>
      </c>
      <c r="AJ14" s="120"/>
      <c r="AK14" s="120"/>
      <c r="AL14" s="120" t="s">
        <v>181</v>
      </c>
      <c r="AM14" s="120" t="s">
        <v>355</v>
      </c>
      <c r="AN14" s="120">
        <v>0.73104861618375161</v>
      </c>
      <c r="AO14" s="134" t="s">
        <v>355</v>
      </c>
      <c r="AP14" s="134"/>
      <c r="AQ14" s="134">
        <v>0.57972161350539753</v>
      </c>
      <c r="AR14" s="134">
        <v>0.17805170034899773</v>
      </c>
      <c r="AS14" s="134">
        <v>0.80959337716094493</v>
      </c>
      <c r="AT14" s="134">
        <v>0.52775748721694682</v>
      </c>
      <c r="AU14" s="134" t="s">
        <v>365</v>
      </c>
      <c r="AV14" s="134">
        <v>0.11062413765116472</v>
      </c>
      <c r="AW14" s="120" t="s">
        <v>355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18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124"/>
      <c r="CE14" s="124"/>
      <c r="CF14" s="124"/>
      <c r="CG14" s="124"/>
      <c r="CH14" s="124"/>
      <c r="CI14" s="124"/>
      <c r="CJ14" s="124"/>
      <c r="CK14" s="124"/>
      <c r="CL14" s="125"/>
      <c r="CM14" s="125"/>
      <c r="CN14" s="125"/>
      <c r="CO14" s="125"/>
      <c r="CP14" s="125"/>
      <c r="CQ14" s="125"/>
      <c r="CR14" s="125"/>
      <c r="CS14" s="125"/>
      <c r="CT14" s="109"/>
    </row>
    <row r="15" spans="1:98" s="14" customFormat="1" x14ac:dyDescent="0.2">
      <c r="A15" s="122" t="s">
        <v>354</v>
      </c>
      <c r="B15" s="122" t="s">
        <v>354</v>
      </c>
      <c r="C15" s="14" t="s">
        <v>80</v>
      </c>
      <c r="E15" s="15"/>
      <c r="F15" s="15"/>
      <c r="G15" s="131">
        <v>44049</v>
      </c>
      <c r="H15" s="16">
        <v>2020</v>
      </c>
      <c r="I15" s="16" t="s">
        <v>63</v>
      </c>
      <c r="J15" s="16">
        <v>10</v>
      </c>
      <c r="K15" s="74">
        <v>0.64485081809432299</v>
      </c>
      <c r="L15" s="5" t="s">
        <v>361</v>
      </c>
      <c r="M15" s="5">
        <v>3.3809662681053752E-2</v>
      </c>
      <c r="N15" s="5">
        <v>5.7135219208710016E-2</v>
      </c>
      <c r="O15" s="5">
        <v>0.21169437153689122</v>
      </c>
      <c r="P15" s="5">
        <v>0.14997569748225914</v>
      </c>
      <c r="Q15" s="5">
        <v>0.44368620589093022</v>
      </c>
      <c r="R15" s="5">
        <v>0.42281520365509861</v>
      </c>
      <c r="S15" s="5">
        <v>0.178973461650627</v>
      </c>
      <c r="T15" s="5">
        <v>1.4980898221055701</v>
      </c>
      <c r="U15" s="18">
        <f t="shared" si="1"/>
        <v>10.45291474241505</v>
      </c>
      <c r="V15" s="5" t="s">
        <v>191</v>
      </c>
      <c r="W15" s="5">
        <v>4.5224689706991783E-2</v>
      </c>
      <c r="X15" s="5">
        <v>2.2460421010083532E-2</v>
      </c>
      <c r="Y15" s="5">
        <v>4.6513003899128609E-2</v>
      </c>
      <c r="Z15" s="5" t="s">
        <v>191</v>
      </c>
      <c r="AA15" s="5">
        <v>1.5982388326980436E-2</v>
      </c>
      <c r="AB15" s="5">
        <v>1.4572535060113722E-2</v>
      </c>
      <c r="AC15" s="5">
        <v>0.33111939123632167</v>
      </c>
      <c r="AD15" s="5">
        <v>0.4758724292396197</v>
      </c>
      <c r="AE15" s="18">
        <f t="shared" si="2"/>
        <v>0.14475303800329806</v>
      </c>
      <c r="AF15" s="133">
        <v>5.084826988476808E-2</v>
      </c>
      <c r="AG15" s="19">
        <f t="shared" si="0"/>
        <v>0.39426382395726794</v>
      </c>
      <c r="AH15" s="121">
        <v>4.3348077743252302</v>
      </c>
      <c r="AI15" s="120" t="s">
        <v>181</v>
      </c>
      <c r="AJ15" s="120"/>
      <c r="AK15" s="120"/>
      <c r="AL15" s="120" t="s">
        <v>181</v>
      </c>
      <c r="AM15" s="120" t="s">
        <v>355</v>
      </c>
      <c r="AN15" s="120">
        <v>0.4682751477487358</v>
      </c>
      <c r="AO15" s="134">
        <v>0.80752452324377033</v>
      </c>
      <c r="AP15" s="134"/>
      <c r="AQ15" s="134">
        <v>0.75027112654603045</v>
      </c>
      <c r="AR15" s="134" t="s">
        <v>173</v>
      </c>
      <c r="AS15" s="135">
        <v>1.6304149150063973</v>
      </c>
      <c r="AT15" s="134">
        <v>0.55200146225552915</v>
      </c>
      <c r="AU15" s="134">
        <v>0.71650520928532258</v>
      </c>
      <c r="AV15" s="134" t="s">
        <v>173</v>
      </c>
      <c r="AW15" s="120" t="s">
        <v>355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18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124"/>
      <c r="CE15" s="124"/>
      <c r="CF15" s="124"/>
      <c r="CG15" s="124"/>
      <c r="CH15" s="124"/>
      <c r="CI15" s="124"/>
      <c r="CJ15" s="124"/>
      <c r="CK15" s="124"/>
      <c r="CL15" s="125"/>
      <c r="CM15" s="125"/>
      <c r="CN15" s="125"/>
      <c r="CO15" s="125"/>
      <c r="CP15" s="125"/>
      <c r="CQ15" s="125"/>
      <c r="CR15" s="125"/>
      <c r="CS15" s="125"/>
      <c r="CT15" s="109"/>
    </row>
    <row r="16" spans="1:98" s="14" customFormat="1" x14ac:dyDescent="0.2">
      <c r="A16" s="122" t="s">
        <v>99</v>
      </c>
      <c r="B16" s="122" t="s">
        <v>99</v>
      </c>
      <c r="C16" s="14" t="s">
        <v>80</v>
      </c>
      <c r="E16" s="15"/>
      <c r="F16" s="15"/>
      <c r="G16" s="131">
        <v>44047</v>
      </c>
      <c r="H16" s="16">
        <v>2020</v>
      </c>
      <c r="I16" s="16" t="s">
        <v>63</v>
      </c>
      <c r="J16" s="16">
        <v>10</v>
      </c>
      <c r="K16" s="74">
        <v>0.62780269058296567</v>
      </c>
      <c r="L16" s="5" t="s">
        <v>361</v>
      </c>
      <c r="M16" s="5">
        <v>1.6077537058152794E-2</v>
      </c>
      <c r="N16" s="5">
        <v>-0.02</v>
      </c>
      <c r="O16" s="5">
        <v>9.5819080197643486E-2</v>
      </c>
      <c r="P16" s="5">
        <v>9.879323451159254E-2</v>
      </c>
      <c r="Q16" s="5">
        <v>0.26313188901558349</v>
      </c>
      <c r="R16" s="5">
        <v>0.25109274040288865</v>
      </c>
      <c r="S16" s="5">
        <v>9.771949828962373E-2</v>
      </c>
      <c r="T16" s="5">
        <v>0.82263397947548467</v>
      </c>
      <c r="U16" s="18">
        <f t="shared" si="1"/>
        <v>5.6055887902480874</v>
      </c>
      <c r="V16" s="5" t="s">
        <v>191</v>
      </c>
      <c r="W16" s="5">
        <v>7.0000000000000001E-3</v>
      </c>
      <c r="X16" s="5" t="s">
        <v>178</v>
      </c>
      <c r="Y16" s="5">
        <v>8.0000000000000002E-3</v>
      </c>
      <c r="Z16" s="5" t="s">
        <v>191</v>
      </c>
      <c r="AA16" s="5" t="s">
        <v>191</v>
      </c>
      <c r="AB16" s="5" t="s">
        <v>191</v>
      </c>
      <c r="AC16" s="5" t="s">
        <v>362</v>
      </c>
      <c r="AD16" s="5">
        <v>1.5085729940355272E-2</v>
      </c>
      <c r="AE16" s="18">
        <f t="shared" si="2"/>
        <v>1.4999999999999999E-2</v>
      </c>
      <c r="AF16" s="133" t="s">
        <v>364</v>
      </c>
      <c r="AG16" s="19" t="s">
        <v>90</v>
      </c>
      <c r="AH16" s="121">
        <v>2.0705039652084936</v>
      </c>
      <c r="AI16" s="120" t="s">
        <v>181</v>
      </c>
      <c r="AJ16" s="120"/>
      <c r="AK16" s="120"/>
      <c r="AL16" s="120" t="s">
        <v>181</v>
      </c>
      <c r="AM16" s="120" t="s">
        <v>355</v>
      </c>
      <c r="AN16" s="120">
        <v>0.26244563827065748</v>
      </c>
      <c r="AO16" s="134" t="s">
        <v>355</v>
      </c>
      <c r="AP16" s="134"/>
      <c r="AQ16" s="134" t="s">
        <v>181</v>
      </c>
      <c r="AR16" s="134" t="s">
        <v>173</v>
      </c>
      <c r="AS16" s="134" t="s">
        <v>365</v>
      </c>
      <c r="AT16" s="134" t="s">
        <v>365</v>
      </c>
      <c r="AU16" s="134" t="s">
        <v>365</v>
      </c>
      <c r="AV16" s="134" t="s">
        <v>173</v>
      </c>
      <c r="AW16" s="120" t="s">
        <v>355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18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124"/>
      <c r="CE16" s="124"/>
      <c r="CF16" s="124"/>
      <c r="CG16" s="124"/>
      <c r="CH16" s="124"/>
      <c r="CI16" s="124"/>
      <c r="CJ16" s="124"/>
      <c r="CK16" s="124"/>
      <c r="CL16" s="125"/>
      <c r="CM16" s="125"/>
      <c r="CN16" s="125"/>
      <c r="CO16" s="125"/>
      <c r="CP16" s="125"/>
      <c r="CQ16" s="125"/>
      <c r="CR16" s="125"/>
      <c r="CS16" s="125"/>
      <c r="CT16" s="109"/>
    </row>
    <row r="17" spans="1:98" s="14" customFormat="1" x14ac:dyDescent="0.2">
      <c r="A17" s="123" t="s">
        <v>62</v>
      </c>
      <c r="B17" s="123" t="s">
        <v>62</v>
      </c>
      <c r="C17" s="14" t="s">
        <v>80</v>
      </c>
      <c r="E17" s="15"/>
      <c r="F17" s="15"/>
      <c r="G17" s="131">
        <v>44102</v>
      </c>
      <c r="H17" s="16">
        <v>2020</v>
      </c>
      <c r="I17" s="16" t="s">
        <v>63</v>
      </c>
      <c r="J17" s="16">
        <v>10</v>
      </c>
      <c r="K17" s="74">
        <v>0.71698864767975456</v>
      </c>
      <c r="L17" s="5" t="s">
        <v>361</v>
      </c>
      <c r="M17" s="5">
        <v>0.24733352832212149</v>
      </c>
      <c r="N17" s="5">
        <v>0.512513405479185</v>
      </c>
      <c r="O17" s="5">
        <v>1.2569172272594327</v>
      </c>
      <c r="P17" s="5">
        <v>1.0798089109876181</v>
      </c>
      <c r="Q17" s="5">
        <v>2.3114068441064641</v>
      </c>
      <c r="R17" s="5">
        <v>2.2461245978356246</v>
      </c>
      <c r="S17" s="5">
        <v>0.63068148581456562</v>
      </c>
      <c r="T17" s="5">
        <v>8.2847859998050115</v>
      </c>
      <c r="U17" s="18">
        <f t="shared" si="1"/>
        <v>50.244708281877294</v>
      </c>
      <c r="V17" s="5">
        <v>8.9999999999999993E-3</v>
      </c>
      <c r="W17" s="5">
        <v>6.0955815946042491E-2</v>
      </c>
      <c r="X17" s="5">
        <v>1.881897450017796E-2</v>
      </c>
      <c r="Y17" s="5">
        <v>3.7590215393507022E-2</v>
      </c>
      <c r="Z17" s="5" t="s">
        <v>191</v>
      </c>
      <c r="AA17" s="5">
        <v>1.0047924241692987E-2</v>
      </c>
      <c r="AB17" s="5">
        <v>1.5501488824179559E-2</v>
      </c>
      <c r="AC17" s="5" t="s">
        <v>362</v>
      </c>
      <c r="AD17" s="5">
        <v>0.15150646813840163</v>
      </c>
      <c r="AE17" s="18">
        <f t="shared" si="2"/>
        <v>0.15191441890560003</v>
      </c>
      <c r="AF17" s="133">
        <v>2.0473822755191579E-2</v>
      </c>
      <c r="AG17" s="19">
        <f t="shared" si="0"/>
        <v>0.14277647785252162</v>
      </c>
      <c r="AH17" s="119">
        <v>10.3680036829162</v>
      </c>
      <c r="AI17" s="120" t="s">
        <v>181</v>
      </c>
      <c r="AJ17" s="120"/>
      <c r="AK17" s="120"/>
      <c r="AL17" s="120" t="s">
        <v>181</v>
      </c>
      <c r="AM17" s="120" t="s">
        <v>355</v>
      </c>
      <c r="AN17" s="120">
        <v>0.65612384359481168</v>
      </c>
      <c r="AO17" s="134" t="s">
        <v>355</v>
      </c>
      <c r="AP17" s="134"/>
      <c r="AQ17" s="134">
        <v>0.6652210221206496</v>
      </c>
      <c r="AR17" s="134">
        <v>0.13098934915972257</v>
      </c>
      <c r="AS17" s="134">
        <v>0.87687052395961151</v>
      </c>
      <c r="AT17" s="134">
        <v>0.52935511149704451</v>
      </c>
      <c r="AU17" s="134" t="s">
        <v>365</v>
      </c>
      <c r="AV17" s="134" t="s">
        <v>173</v>
      </c>
      <c r="AW17" s="120" t="s">
        <v>355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18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124"/>
      <c r="CE17" s="124"/>
      <c r="CF17" s="124"/>
      <c r="CG17" s="124"/>
      <c r="CH17" s="124"/>
      <c r="CI17" s="124"/>
      <c r="CJ17" s="124"/>
      <c r="CK17" s="124"/>
      <c r="CL17" s="125"/>
      <c r="CM17" s="125"/>
      <c r="CN17" s="125"/>
      <c r="CO17" s="125"/>
      <c r="CP17" s="125"/>
      <c r="CQ17" s="125"/>
      <c r="CR17" s="125"/>
      <c r="CS17" s="125"/>
      <c r="CT17" s="109"/>
    </row>
    <row r="18" spans="1:98" s="14" customFormat="1" x14ac:dyDescent="0.2">
      <c r="A18" s="123" t="s">
        <v>296</v>
      </c>
      <c r="B18" s="123" t="s">
        <v>97</v>
      </c>
      <c r="C18" s="14" t="s">
        <v>80</v>
      </c>
      <c r="E18" s="15"/>
      <c r="F18" s="15"/>
      <c r="G18" s="131">
        <v>44074</v>
      </c>
      <c r="H18" s="16">
        <v>2020</v>
      </c>
      <c r="I18" s="16" t="s">
        <v>63</v>
      </c>
      <c r="J18" s="16">
        <v>10</v>
      </c>
      <c r="K18" s="74">
        <v>0.75224697147323127</v>
      </c>
      <c r="L18" s="5" t="s">
        <v>361</v>
      </c>
      <c r="M18" s="5">
        <v>0.4051540399147453</v>
      </c>
      <c r="N18" s="5">
        <v>1.0740602596396047</v>
      </c>
      <c r="O18" s="5">
        <v>4.8238325905832209</v>
      </c>
      <c r="P18" s="5">
        <v>4.1870567719434213</v>
      </c>
      <c r="Q18" s="5">
        <v>9.8106665374927342</v>
      </c>
      <c r="R18" s="5">
        <v>8.7509688044952529</v>
      </c>
      <c r="S18" s="5">
        <v>3.4272718465413683</v>
      </c>
      <c r="T18" s="5">
        <v>32.479010850610344</v>
      </c>
      <c r="U18" s="18">
        <f t="shared" si="1"/>
        <v>188.04963762937331</v>
      </c>
      <c r="V18" s="5">
        <v>5.7587019219389739E-2</v>
      </c>
      <c r="W18" s="5">
        <v>0.15397039633290222</v>
      </c>
      <c r="X18" s="5">
        <v>4.563446321850561E-2</v>
      </c>
      <c r="Y18" s="5">
        <v>6.417081484162615E-2</v>
      </c>
      <c r="Z18" s="5">
        <v>1.1669989665165831E-2</v>
      </c>
      <c r="AA18" s="5">
        <v>2.2280355571388032E-2</v>
      </c>
      <c r="AB18" s="5">
        <v>5.9211775649769968E-2</v>
      </c>
      <c r="AC18" s="5" t="s">
        <v>362</v>
      </c>
      <c r="AD18" s="5">
        <v>0.41452481449874762</v>
      </c>
      <c r="AE18" s="18">
        <f t="shared" si="2"/>
        <v>0.40285482483358176</v>
      </c>
      <c r="AF18" s="133">
        <v>3.5264483627204031E-2</v>
      </c>
      <c r="AG18" s="19">
        <f t="shared" si="0"/>
        <v>0.23439432104419525</v>
      </c>
      <c r="AH18" s="121">
        <v>6.2167265304520178</v>
      </c>
      <c r="AI18" s="120" t="s">
        <v>181</v>
      </c>
      <c r="AJ18" s="120"/>
      <c r="AK18" s="120"/>
      <c r="AL18" s="120" t="s">
        <v>181</v>
      </c>
      <c r="AM18" s="120" t="s">
        <v>355</v>
      </c>
      <c r="AN18" s="120">
        <v>0.2331547233508017</v>
      </c>
      <c r="AO18" s="134" t="s">
        <v>355</v>
      </c>
      <c r="AP18" s="134"/>
      <c r="AQ18" s="134">
        <v>0.34173389075349847</v>
      </c>
      <c r="AR18" s="134" t="s">
        <v>173</v>
      </c>
      <c r="AS18" s="134" t="s">
        <v>365</v>
      </c>
      <c r="AT18" s="134" t="s">
        <v>365</v>
      </c>
      <c r="AU18" s="134" t="s">
        <v>365</v>
      </c>
      <c r="AV18" s="134">
        <v>0.28718914993424788</v>
      </c>
      <c r="AW18" s="120" t="s">
        <v>355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18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124"/>
      <c r="CE18" s="124"/>
      <c r="CF18" s="124"/>
      <c r="CG18" s="124"/>
      <c r="CH18" s="124"/>
      <c r="CI18" s="124"/>
      <c r="CJ18" s="124"/>
      <c r="CK18" s="124"/>
      <c r="CL18" s="125"/>
      <c r="CM18" s="125"/>
      <c r="CN18" s="125"/>
      <c r="CO18" s="125"/>
      <c r="CP18" s="125"/>
      <c r="CQ18" s="125"/>
      <c r="CR18" s="125"/>
      <c r="CS18" s="125"/>
      <c r="CT18" s="109"/>
    </row>
    <row r="19" spans="1:98" s="14" customFormat="1" x14ac:dyDescent="0.2">
      <c r="A19" s="123" t="s">
        <v>96</v>
      </c>
      <c r="B19" s="123" t="s">
        <v>96</v>
      </c>
      <c r="C19" s="14" t="s">
        <v>80</v>
      </c>
      <c r="E19" s="15"/>
      <c r="F19" s="15"/>
      <c r="G19" s="131">
        <v>44075</v>
      </c>
      <c r="H19" s="16">
        <v>2020</v>
      </c>
      <c r="I19" s="16" t="s">
        <v>63</v>
      </c>
      <c r="J19" s="16">
        <v>10</v>
      </c>
      <c r="K19" s="74">
        <v>0.74007400740073848</v>
      </c>
      <c r="L19" s="5" t="s">
        <v>361</v>
      </c>
      <c r="M19" s="5">
        <v>0.12027608517499169</v>
      </c>
      <c r="N19" s="5">
        <v>0.71962922551022945</v>
      </c>
      <c r="O19" s="5">
        <v>2.7601247041799404</v>
      </c>
      <c r="P19" s="5">
        <v>2.1810097672893844</v>
      </c>
      <c r="Q19" s="5">
        <v>4.5397986577181211</v>
      </c>
      <c r="R19" s="5">
        <v>4.2994726749760304</v>
      </c>
      <c r="S19" s="5">
        <v>1.4090816119284386</v>
      </c>
      <c r="T19" s="5">
        <v>16.029392726777136</v>
      </c>
      <c r="U19" s="18">
        <f t="shared" si="1"/>
        <v>93.560798116161038</v>
      </c>
      <c r="V19" s="5">
        <v>3.1367494810090484E-2</v>
      </c>
      <c r="W19" s="5">
        <v>4.419965177785478E-2</v>
      </c>
      <c r="X19" s="5">
        <v>1.3319303667466453E-2</v>
      </c>
      <c r="Y19" s="5">
        <v>2.9145630594375742E-2</v>
      </c>
      <c r="Z19" s="5">
        <v>9.6122360990012132E-3</v>
      </c>
      <c r="AA19" s="5">
        <v>1.0907333422599599E-2</v>
      </c>
      <c r="AB19" s="5">
        <v>1.2653932565434229E-2</v>
      </c>
      <c r="AC19" s="5" t="s">
        <v>362</v>
      </c>
      <c r="AD19" s="5">
        <v>0.15120558293682251</v>
      </c>
      <c r="AE19" s="18">
        <f t="shared" si="2"/>
        <v>0.14159334683782127</v>
      </c>
      <c r="AF19" s="133">
        <v>1.8603759110088224E-2</v>
      </c>
      <c r="AG19" s="19">
        <f t="shared" si="0"/>
        <v>0.12568850496065714</v>
      </c>
      <c r="AH19" s="121">
        <v>31.004514573745347</v>
      </c>
      <c r="AI19" s="120" t="s">
        <v>181</v>
      </c>
      <c r="AJ19" s="120"/>
      <c r="AK19" s="120"/>
      <c r="AL19" s="120" t="s">
        <v>181</v>
      </c>
      <c r="AM19" s="120" t="s">
        <v>355</v>
      </c>
      <c r="AN19" s="119">
        <v>1.3287091825553365</v>
      </c>
      <c r="AO19" s="134">
        <v>0.31820074512382207</v>
      </c>
      <c r="AP19" s="134"/>
      <c r="AQ19" s="135">
        <v>1.5597413982029369</v>
      </c>
      <c r="AR19" s="134" t="s">
        <v>173</v>
      </c>
      <c r="AS19" s="135">
        <v>2.1564760026298488</v>
      </c>
      <c r="AT19" s="135">
        <v>1.4464168310322156</v>
      </c>
      <c r="AU19" s="135">
        <v>1.3412228796844183</v>
      </c>
      <c r="AV19" s="134">
        <v>0.19574841113302655</v>
      </c>
      <c r="AW19" s="120" t="s">
        <v>355</v>
      </c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18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124"/>
      <c r="CE19" s="124"/>
      <c r="CF19" s="124"/>
      <c r="CG19" s="124"/>
      <c r="CH19" s="124"/>
      <c r="CI19" s="124"/>
      <c r="CJ19" s="124"/>
      <c r="CK19" s="124"/>
      <c r="CL19" s="125"/>
      <c r="CM19" s="125"/>
      <c r="CN19" s="125"/>
      <c r="CO19" s="125"/>
      <c r="CP19" s="125"/>
      <c r="CQ19" s="125"/>
      <c r="CR19" s="125"/>
      <c r="CS19" s="125"/>
      <c r="CT19" s="109"/>
    </row>
    <row r="20" spans="1:98" s="14" customFormat="1" x14ac:dyDescent="0.2">
      <c r="A20" s="123" t="s">
        <v>107</v>
      </c>
      <c r="B20" s="123" t="s">
        <v>107</v>
      </c>
      <c r="C20" s="14" t="s">
        <v>361</v>
      </c>
      <c r="E20" s="15"/>
      <c r="F20" s="15"/>
      <c r="G20" s="132" t="s">
        <v>361</v>
      </c>
      <c r="H20" s="16">
        <v>2020</v>
      </c>
      <c r="I20" s="16" t="s">
        <v>171</v>
      </c>
      <c r="J20" s="16" t="s">
        <v>361</v>
      </c>
      <c r="K20" s="17" t="s">
        <v>171</v>
      </c>
      <c r="L20" s="5" t="s">
        <v>171</v>
      </c>
      <c r="M20" s="5"/>
      <c r="N20" s="5"/>
      <c r="O20" s="5"/>
      <c r="P20" s="5"/>
      <c r="Q20" s="5"/>
      <c r="R20" s="5"/>
      <c r="S20" s="5"/>
      <c r="T20" s="5" t="s">
        <v>361</v>
      </c>
      <c r="U20" s="19" t="s">
        <v>361</v>
      </c>
      <c r="V20" s="5" t="s">
        <v>191</v>
      </c>
      <c r="W20" s="5"/>
      <c r="X20" s="5" t="s">
        <v>178</v>
      </c>
      <c r="Y20" s="5"/>
      <c r="Z20" s="5" t="s">
        <v>191</v>
      </c>
      <c r="AA20" s="5" t="s">
        <v>191</v>
      </c>
      <c r="AB20" s="5" t="s">
        <v>191</v>
      </c>
      <c r="AC20" s="5" t="s">
        <v>362</v>
      </c>
      <c r="AD20" s="5" t="s">
        <v>361</v>
      </c>
      <c r="AE20" s="18" t="s">
        <v>361</v>
      </c>
      <c r="AF20" s="5"/>
      <c r="AG20" s="19"/>
      <c r="AH20" s="121"/>
      <c r="AI20" s="120" t="s">
        <v>181</v>
      </c>
      <c r="AJ20" s="120"/>
      <c r="AK20" s="120"/>
      <c r="AL20" s="120" t="s">
        <v>181</v>
      </c>
      <c r="AM20" s="120" t="s">
        <v>355</v>
      </c>
      <c r="AN20" s="120" t="s">
        <v>181</v>
      </c>
      <c r="AO20" s="134" t="s">
        <v>355</v>
      </c>
      <c r="AP20" s="134"/>
      <c r="AQ20" s="134" t="s">
        <v>181</v>
      </c>
      <c r="AR20" s="134" t="s">
        <v>173</v>
      </c>
      <c r="AS20" s="134" t="s">
        <v>365</v>
      </c>
      <c r="AT20" s="134" t="s">
        <v>365</v>
      </c>
      <c r="AU20" s="134" t="s">
        <v>365</v>
      </c>
      <c r="AV20" s="134" t="s">
        <v>173</v>
      </c>
      <c r="AW20" s="120" t="s">
        <v>355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18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124"/>
      <c r="CE20" s="124"/>
      <c r="CF20" s="124"/>
      <c r="CG20" s="124"/>
      <c r="CH20" s="124"/>
      <c r="CI20" s="124"/>
      <c r="CJ20" s="124"/>
      <c r="CK20" s="124"/>
      <c r="CL20" s="125"/>
      <c r="CM20" s="125"/>
      <c r="CN20" s="125"/>
      <c r="CO20" s="125"/>
      <c r="CP20" s="125"/>
      <c r="CQ20" s="125"/>
      <c r="CR20" s="125"/>
      <c r="CS20" s="125"/>
      <c r="CT20" s="109"/>
    </row>
    <row r="21" spans="1:98" s="14" customFormat="1" x14ac:dyDescent="0.2">
      <c r="A21" s="43" t="s">
        <v>107</v>
      </c>
      <c r="B21" s="14" t="s">
        <v>107</v>
      </c>
      <c r="C21" s="14" t="s">
        <v>106</v>
      </c>
      <c r="E21" s="15"/>
      <c r="F21" s="15"/>
      <c r="G21" s="16" t="s">
        <v>106</v>
      </c>
      <c r="H21" s="16">
        <v>2019</v>
      </c>
      <c r="I21" s="16" t="s">
        <v>61</v>
      </c>
      <c r="J21" s="16" t="s">
        <v>361</v>
      </c>
      <c r="K21" s="17" t="s">
        <v>61</v>
      </c>
      <c r="L21" s="5" t="s">
        <v>61</v>
      </c>
      <c r="M21" s="5">
        <v>1.4999999999999999E-2</v>
      </c>
      <c r="N21" s="5">
        <v>2.3E-2</v>
      </c>
      <c r="O21" s="5">
        <v>0.01</v>
      </c>
      <c r="P21" s="5">
        <v>0.01</v>
      </c>
      <c r="Q21" s="5">
        <v>5.0000000000000001E-3</v>
      </c>
      <c r="R21" s="5">
        <v>0.01</v>
      </c>
      <c r="S21" s="5">
        <v>5.0000000000000001E-3</v>
      </c>
      <c r="T21" s="5" t="s">
        <v>106</v>
      </c>
      <c r="U21" s="18" t="s">
        <v>106</v>
      </c>
      <c r="V21" s="5">
        <v>1.2999999999999999E-2</v>
      </c>
      <c r="W21" s="5">
        <v>0.01</v>
      </c>
      <c r="X21" s="5">
        <v>1.2999999999999999E-2</v>
      </c>
      <c r="Y21" s="5">
        <v>1.4999999999999999E-2</v>
      </c>
      <c r="Z21" s="5">
        <v>0.01</v>
      </c>
      <c r="AA21" s="5">
        <v>0.02</v>
      </c>
      <c r="AB21" s="5">
        <v>1.2999999999999999E-2</v>
      </c>
      <c r="AC21" s="5">
        <v>0.1</v>
      </c>
      <c r="AD21" s="5" t="s">
        <v>361</v>
      </c>
      <c r="AE21" s="18" t="s">
        <v>106</v>
      </c>
      <c r="AF21" s="5">
        <v>0.01</v>
      </c>
      <c r="AG21" s="19" t="s">
        <v>106</v>
      </c>
      <c r="AH21" s="19">
        <v>0.2</v>
      </c>
      <c r="AI21" s="5">
        <v>0.2</v>
      </c>
      <c r="AJ21" s="5">
        <v>0.2</v>
      </c>
      <c r="AK21" s="5">
        <v>0.02</v>
      </c>
      <c r="AL21" s="5">
        <v>0.1</v>
      </c>
      <c r="AM21" s="5">
        <v>0.1</v>
      </c>
      <c r="AN21" s="5">
        <v>0.1</v>
      </c>
      <c r="AO21" s="5">
        <v>0.02</v>
      </c>
      <c r="AP21" s="5">
        <v>0.05</v>
      </c>
      <c r="AQ21" s="5">
        <v>0.1</v>
      </c>
      <c r="AR21" s="5">
        <v>0.05</v>
      </c>
      <c r="AS21" s="5"/>
      <c r="AT21" s="5"/>
      <c r="AU21" s="5"/>
      <c r="AV21" s="5"/>
      <c r="AW21" s="5"/>
      <c r="AX21" s="5">
        <v>0.2</v>
      </c>
      <c r="AY21" s="5">
        <v>0.2</v>
      </c>
      <c r="AZ21" s="5">
        <v>0.21</v>
      </c>
      <c r="BA21" s="5">
        <v>0.02</v>
      </c>
      <c r="BB21" s="5">
        <v>0.2</v>
      </c>
      <c r="BC21" s="5">
        <v>0.05</v>
      </c>
      <c r="BD21" s="5">
        <v>0.1</v>
      </c>
      <c r="BE21" s="5">
        <v>0.1</v>
      </c>
      <c r="BF21" s="5">
        <v>0.05</v>
      </c>
      <c r="BG21" s="5">
        <v>0.1</v>
      </c>
      <c r="BH21" s="5">
        <v>0.05</v>
      </c>
      <c r="BI21" s="18">
        <v>0.03</v>
      </c>
      <c r="BJ21" s="5">
        <v>0.04</v>
      </c>
      <c r="BK21" s="5">
        <v>0.4</v>
      </c>
      <c r="BL21" s="5">
        <v>0.1</v>
      </c>
      <c r="BM21" s="5">
        <v>2.2999999999999998</v>
      </c>
      <c r="BN21" s="5">
        <v>0.2</v>
      </c>
      <c r="BO21" s="5">
        <v>1.7</v>
      </c>
      <c r="BP21" s="5">
        <v>2.5</v>
      </c>
      <c r="BQ21" s="5">
        <v>0.2</v>
      </c>
      <c r="BR21" s="5">
        <v>0.2</v>
      </c>
      <c r="BS21" s="5">
        <v>0.2</v>
      </c>
      <c r="BT21" s="5">
        <v>0.2</v>
      </c>
      <c r="BU21" s="5">
        <v>0.2</v>
      </c>
      <c r="BV21" s="5">
        <v>0.2</v>
      </c>
      <c r="BW21" s="5">
        <v>0.2</v>
      </c>
      <c r="BX21" s="5">
        <v>0.2</v>
      </c>
      <c r="BY21" s="5">
        <v>0.5</v>
      </c>
      <c r="BZ21" s="5">
        <v>0.2</v>
      </c>
      <c r="CA21" s="5">
        <v>0.2</v>
      </c>
      <c r="CB21" s="5">
        <v>0.2</v>
      </c>
      <c r="CC21" s="5">
        <v>0.2</v>
      </c>
      <c r="CT21" s="112"/>
    </row>
    <row r="22" spans="1:98" x14ac:dyDescent="0.2">
      <c r="A22" s="43" t="s">
        <v>62</v>
      </c>
      <c r="B22" s="14" t="s">
        <v>62</v>
      </c>
      <c r="C22" s="14" t="s">
        <v>80</v>
      </c>
      <c r="D22" s="14"/>
      <c r="E22" s="15"/>
      <c r="F22" s="15"/>
      <c r="G22" s="32">
        <v>43686</v>
      </c>
      <c r="H22" s="16">
        <v>2019</v>
      </c>
      <c r="I22" s="16" t="s">
        <v>63</v>
      </c>
      <c r="J22" s="16">
        <v>10</v>
      </c>
      <c r="K22" s="17">
        <v>0.83021199366720599</v>
      </c>
      <c r="L22" s="5" t="s">
        <v>106</v>
      </c>
      <c r="M22" s="5">
        <v>0.22497125335377538</v>
      </c>
      <c r="N22" s="5">
        <v>0.60348792640858562</v>
      </c>
      <c r="O22" s="5">
        <v>2.3395362207742432</v>
      </c>
      <c r="P22" s="5">
        <v>2.2395458029896513</v>
      </c>
      <c r="Q22" s="5">
        <v>4.890216558068226</v>
      </c>
      <c r="R22" s="5">
        <v>4.691452663855884</v>
      </c>
      <c r="S22" s="5">
        <v>1.4649961671138367</v>
      </c>
      <c r="T22" s="5">
        <v>16.454206592564201</v>
      </c>
      <c r="U22" s="18">
        <f>SUM(M22,N22,O22,Q22,R22,S22)*(5/K22)</f>
        <v>85.608621038981028</v>
      </c>
      <c r="V22" s="5" t="s">
        <v>165</v>
      </c>
      <c r="W22" s="5">
        <v>0.18322506491193266</v>
      </c>
      <c r="X22" s="5">
        <v>4.4396591060852995E-2</v>
      </c>
      <c r="Y22" s="5">
        <v>0.14642286984086617</v>
      </c>
      <c r="Z22" s="5" t="s">
        <v>167</v>
      </c>
      <c r="AA22" s="5" t="s">
        <v>172</v>
      </c>
      <c r="AB22" s="5">
        <v>2.6063594316000794E-2</v>
      </c>
      <c r="AC22" s="5" t="s">
        <v>173</v>
      </c>
      <c r="AD22" s="5">
        <v>0.40010812012965263</v>
      </c>
      <c r="AE22" s="18">
        <f>SUM(V22,W22,Y22,X22,AB22,AA22)</f>
        <v>0.40010812012965263</v>
      </c>
      <c r="AF22" s="5" t="s">
        <v>167</v>
      </c>
      <c r="AG22" s="19" t="s">
        <v>90</v>
      </c>
      <c r="AH22" s="19">
        <v>10.804367457515804</v>
      </c>
      <c r="AI22" s="5" t="s">
        <v>174</v>
      </c>
      <c r="AJ22" s="5" t="s">
        <v>175</v>
      </c>
      <c r="AK22" s="5" t="s">
        <v>174</v>
      </c>
      <c r="AL22" s="5" t="s">
        <v>174</v>
      </c>
      <c r="AM22" s="5" t="s">
        <v>176</v>
      </c>
      <c r="AN22" s="5">
        <v>0.95706428043674574</v>
      </c>
      <c r="AO22" s="5" t="s">
        <v>176</v>
      </c>
      <c r="AP22" s="5" t="s">
        <v>174</v>
      </c>
      <c r="AQ22" s="5">
        <v>0.59111184084503188</v>
      </c>
      <c r="AR22" s="5" t="s">
        <v>175</v>
      </c>
      <c r="AS22" s="5"/>
      <c r="AT22" s="5"/>
      <c r="AU22" s="5"/>
      <c r="AV22" s="5"/>
      <c r="AW22" s="5"/>
      <c r="AX22" s="18" t="s">
        <v>106</v>
      </c>
      <c r="AY22" s="18" t="s">
        <v>106</v>
      </c>
      <c r="AZ22" s="18" t="s">
        <v>106</v>
      </c>
      <c r="BA22" s="18" t="s">
        <v>106</v>
      </c>
      <c r="BB22" s="18" t="s">
        <v>106</v>
      </c>
      <c r="BC22" s="18" t="s">
        <v>106</v>
      </c>
      <c r="BD22" s="18" t="s">
        <v>106</v>
      </c>
      <c r="BE22" s="18" t="s">
        <v>106</v>
      </c>
      <c r="BF22" s="18" t="s">
        <v>106</v>
      </c>
      <c r="BG22" s="18" t="s">
        <v>106</v>
      </c>
      <c r="BH22" s="18" t="s">
        <v>106</v>
      </c>
      <c r="BI22" s="18">
        <v>130</v>
      </c>
      <c r="BJ22" s="18" t="s">
        <v>106</v>
      </c>
      <c r="BK22" s="18" t="s">
        <v>106</v>
      </c>
      <c r="BL22" s="18" t="s">
        <v>106</v>
      </c>
      <c r="BM22" s="18" t="s">
        <v>106</v>
      </c>
      <c r="BN22" s="18" t="s">
        <v>106</v>
      </c>
      <c r="BO22" s="18" t="s">
        <v>106</v>
      </c>
      <c r="BP22" s="18" t="s">
        <v>106</v>
      </c>
      <c r="BQ22" s="18" t="s">
        <v>106</v>
      </c>
      <c r="BR22" s="18" t="s">
        <v>106</v>
      </c>
      <c r="BS22" s="18" t="s">
        <v>106</v>
      </c>
      <c r="BT22" s="18" t="s">
        <v>106</v>
      </c>
      <c r="BU22" s="18" t="s">
        <v>106</v>
      </c>
      <c r="BV22" s="18" t="s">
        <v>106</v>
      </c>
      <c r="BW22" s="18" t="s">
        <v>106</v>
      </c>
      <c r="BX22" s="18" t="s">
        <v>106</v>
      </c>
      <c r="BY22" s="18" t="s">
        <v>106</v>
      </c>
      <c r="BZ22" s="18" t="s">
        <v>106</v>
      </c>
      <c r="CA22" s="18" t="s">
        <v>106</v>
      </c>
      <c r="CB22" s="18" t="s">
        <v>106</v>
      </c>
      <c r="CC22" s="18" t="s">
        <v>106</v>
      </c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13"/>
    </row>
    <row r="23" spans="1:98" x14ac:dyDescent="0.2">
      <c r="A23" s="43" t="s">
        <v>198</v>
      </c>
      <c r="B23" s="14" t="s">
        <v>198</v>
      </c>
      <c r="C23" s="14" t="s">
        <v>80</v>
      </c>
      <c r="D23" s="14"/>
      <c r="E23" s="15"/>
      <c r="F23" s="15"/>
      <c r="G23" s="32">
        <v>43686</v>
      </c>
      <c r="H23" s="16">
        <v>2019</v>
      </c>
      <c r="I23" s="16" t="s">
        <v>63</v>
      </c>
      <c r="J23" s="16">
        <v>10</v>
      </c>
      <c r="K23" s="17">
        <v>0.39822331138003603</v>
      </c>
      <c r="L23" s="5" t="s">
        <v>106</v>
      </c>
      <c r="M23" s="5">
        <v>0.29939006099390064</v>
      </c>
      <c r="N23" s="5">
        <v>0.81861813818618134</v>
      </c>
      <c r="O23" s="5">
        <v>3.2868413158684131</v>
      </c>
      <c r="P23" s="5">
        <v>2.5366363363663633</v>
      </c>
      <c r="Q23" s="5">
        <v>5.7010198980101991</v>
      </c>
      <c r="R23" s="5">
        <v>5.0114988501149886</v>
      </c>
      <c r="S23" s="5">
        <v>1.8338466153384663</v>
      </c>
      <c r="T23" s="5">
        <v>19.487851214878514</v>
      </c>
      <c r="U23" s="18">
        <f t="shared" ref="U23:U85" si="3">SUM(M23,N23,O23,Q23,R23,S23)*(5/K23)</f>
        <v>212.83554219575956</v>
      </c>
      <c r="V23" s="5" t="s">
        <v>165</v>
      </c>
      <c r="W23" s="5">
        <v>0.11255435827323754</v>
      </c>
      <c r="X23" s="5" t="s">
        <v>165</v>
      </c>
      <c r="Y23" s="5">
        <v>2.1196652857728832E-2</v>
      </c>
      <c r="Z23" s="5" t="s">
        <v>167</v>
      </c>
      <c r="AA23" s="5" t="s">
        <v>172</v>
      </c>
      <c r="AB23" s="5">
        <v>4.5162868376585445E-2</v>
      </c>
      <c r="AC23" s="5" t="s">
        <v>173</v>
      </c>
      <c r="AD23" s="5">
        <v>0.17891387950755183</v>
      </c>
      <c r="AE23" s="18">
        <f t="shared" ref="AE23:AE44" si="4">SUM(V23,W23,Y23,X23,AB23,AA23)</f>
        <v>0.17891387950755183</v>
      </c>
      <c r="AF23" s="5" t="s">
        <v>167</v>
      </c>
      <c r="AG23" s="19" t="s">
        <v>90</v>
      </c>
      <c r="AH23" s="19">
        <v>5.7153647386205524</v>
      </c>
      <c r="AI23" s="5" t="s">
        <v>174</v>
      </c>
      <c r="AJ23" s="5" t="s">
        <v>175</v>
      </c>
      <c r="AK23" s="5" t="s">
        <v>174</v>
      </c>
      <c r="AL23" s="5" t="s">
        <v>174</v>
      </c>
      <c r="AM23" s="5" t="s">
        <v>176</v>
      </c>
      <c r="AN23" s="5">
        <v>0.44404690916318829</v>
      </c>
      <c r="AO23" s="5" t="s">
        <v>176</v>
      </c>
      <c r="AP23" s="5" t="s">
        <v>174</v>
      </c>
      <c r="AQ23" s="5">
        <v>0.30116610349168493</v>
      </c>
      <c r="AR23" s="5" t="s">
        <v>175</v>
      </c>
      <c r="AS23" s="5"/>
      <c r="AT23" s="5"/>
      <c r="AU23" s="5"/>
      <c r="AV23" s="5"/>
      <c r="AW23" s="5"/>
      <c r="AX23" s="18" t="s">
        <v>106</v>
      </c>
      <c r="AY23" s="18" t="s">
        <v>106</v>
      </c>
      <c r="AZ23" s="18" t="s">
        <v>106</v>
      </c>
      <c r="BA23" s="18" t="s">
        <v>106</v>
      </c>
      <c r="BB23" s="18" t="s">
        <v>106</v>
      </c>
      <c r="BC23" s="18" t="s">
        <v>106</v>
      </c>
      <c r="BD23" s="18" t="s">
        <v>106</v>
      </c>
      <c r="BE23" s="18" t="s">
        <v>106</v>
      </c>
      <c r="BF23" s="18" t="s">
        <v>106</v>
      </c>
      <c r="BG23" s="18" t="s">
        <v>106</v>
      </c>
      <c r="BH23" s="18" t="s">
        <v>106</v>
      </c>
      <c r="BI23" s="18">
        <v>100</v>
      </c>
      <c r="BJ23" s="18" t="s">
        <v>106</v>
      </c>
      <c r="BK23" s="18" t="s">
        <v>106</v>
      </c>
      <c r="BL23" s="18" t="s">
        <v>106</v>
      </c>
      <c r="BM23" s="18" t="s">
        <v>106</v>
      </c>
      <c r="BN23" s="18" t="s">
        <v>106</v>
      </c>
      <c r="BO23" s="18" t="s">
        <v>106</v>
      </c>
      <c r="BP23" s="18" t="s">
        <v>106</v>
      </c>
      <c r="BQ23" s="18" t="s">
        <v>106</v>
      </c>
      <c r="BR23" s="18" t="s">
        <v>106</v>
      </c>
      <c r="BS23" s="18" t="s">
        <v>106</v>
      </c>
      <c r="BT23" s="18" t="s">
        <v>106</v>
      </c>
      <c r="BU23" s="18" t="s">
        <v>106</v>
      </c>
      <c r="BV23" s="18" t="s">
        <v>106</v>
      </c>
      <c r="BW23" s="18" t="s">
        <v>106</v>
      </c>
      <c r="BX23" s="18" t="s">
        <v>106</v>
      </c>
      <c r="BY23" s="18" t="s">
        <v>106</v>
      </c>
      <c r="BZ23" s="18" t="s">
        <v>106</v>
      </c>
      <c r="CA23" s="18" t="s">
        <v>106</v>
      </c>
      <c r="CB23" s="18" t="s">
        <v>106</v>
      </c>
      <c r="CC23" s="18" t="s">
        <v>106</v>
      </c>
      <c r="CD23" s="18" t="s">
        <v>106</v>
      </c>
      <c r="CE23" s="18" t="s">
        <v>106</v>
      </c>
      <c r="CF23" s="18" t="s">
        <v>106</v>
      </c>
      <c r="CG23" s="18" t="s">
        <v>106</v>
      </c>
      <c r="CH23" s="18" t="s">
        <v>106</v>
      </c>
      <c r="CI23" s="18" t="s">
        <v>106</v>
      </c>
      <c r="CJ23" s="18" t="s">
        <v>106</v>
      </c>
      <c r="CK23" s="18" t="s">
        <v>106</v>
      </c>
      <c r="CL23" s="18" t="s">
        <v>106</v>
      </c>
      <c r="CM23" s="18" t="s">
        <v>106</v>
      </c>
      <c r="CN23" s="18" t="s">
        <v>106</v>
      </c>
      <c r="CO23" s="18" t="s">
        <v>106</v>
      </c>
      <c r="CP23" s="18" t="s">
        <v>106</v>
      </c>
      <c r="CQ23" s="18" t="s">
        <v>106</v>
      </c>
      <c r="CR23" s="18" t="s">
        <v>106</v>
      </c>
      <c r="CS23" s="18" t="s">
        <v>106</v>
      </c>
      <c r="CT23" s="113" t="s">
        <v>106</v>
      </c>
    </row>
    <row r="24" spans="1:98" x14ac:dyDescent="0.2">
      <c r="A24" s="43" t="s">
        <v>296</v>
      </c>
      <c r="B24" s="14" t="s">
        <v>97</v>
      </c>
      <c r="C24" s="14" t="s">
        <v>80</v>
      </c>
      <c r="D24" s="14"/>
      <c r="E24" s="15"/>
      <c r="F24" s="15"/>
      <c r="G24" s="32">
        <v>43685</v>
      </c>
      <c r="H24" s="16">
        <v>2019</v>
      </c>
      <c r="I24" s="16" t="s">
        <v>63</v>
      </c>
      <c r="J24" s="16">
        <v>10</v>
      </c>
      <c r="K24" s="17">
        <v>0.44901881074688993</v>
      </c>
      <c r="L24" s="5" t="s">
        <v>106</v>
      </c>
      <c r="M24" s="5">
        <v>0.10026748184944594</v>
      </c>
      <c r="N24" s="5">
        <v>0.79701948796331668</v>
      </c>
      <c r="O24" s="5">
        <v>2.4854508979747805</v>
      </c>
      <c r="P24" s="5">
        <v>1.0611004967520061</v>
      </c>
      <c r="Q24" s="5">
        <v>4.2180550248376001</v>
      </c>
      <c r="R24" s="5">
        <v>2.264807030951471</v>
      </c>
      <c r="S24" s="5">
        <v>1.3653515475735576</v>
      </c>
      <c r="T24" s="5">
        <v>12.292051967902175</v>
      </c>
      <c r="U24" s="18">
        <f t="shared" si="3"/>
        <v>125.0610353324486</v>
      </c>
      <c r="V24" s="5" t="s">
        <v>165</v>
      </c>
      <c r="W24" s="5">
        <v>7.3880672388570948E-2</v>
      </c>
      <c r="X24" s="5" t="s">
        <v>165</v>
      </c>
      <c r="Y24" s="5">
        <v>2.7128343796613136E-2</v>
      </c>
      <c r="Z24" s="5" t="s">
        <v>167</v>
      </c>
      <c r="AA24" s="5" t="s">
        <v>172</v>
      </c>
      <c r="AB24" s="5" t="s">
        <v>165</v>
      </c>
      <c r="AC24" s="5" t="s">
        <v>173</v>
      </c>
      <c r="AD24" s="5">
        <v>0.10100901618518408</v>
      </c>
      <c r="AE24" s="18">
        <f t="shared" si="4"/>
        <v>0.10100901618518408</v>
      </c>
      <c r="AF24" s="5">
        <v>9.6484524264424925E-3</v>
      </c>
      <c r="AG24" s="19">
        <f>AF24*(5/K24)</f>
        <v>0.1074392897971627</v>
      </c>
      <c r="AH24" s="19">
        <v>3.3044948136765266</v>
      </c>
      <c r="AI24" s="5" t="s">
        <v>174</v>
      </c>
      <c r="AJ24" s="5" t="s">
        <v>175</v>
      </c>
      <c r="AK24" s="5" t="s">
        <v>174</v>
      </c>
      <c r="AL24" s="5" t="s">
        <v>174</v>
      </c>
      <c r="AM24" s="5" t="s">
        <v>176</v>
      </c>
      <c r="AN24" s="5">
        <v>0.34560122935074916</v>
      </c>
      <c r="AO24" s="5" t="s">
        <v>176</v>
      </c>
      <c r="AP24" s="5" t="s">
        <v>174</v>
      </c>
      <c r="AQ24" s="5">
        <v>0.22130874631835062</v>
      </c>
      <c r="AR24" s="5" t="s">
        <v>175</v>
      </c>
      <c r="AS24" s="5"/>
      <c r="AT24" s="5"/>
      <c r="AU24" s="5"/>
      <c r="AV24" s="5"/>
      <c r="AW24" s="5"/>
      <c r="AX24" s="18" t="s">
        <v>106</v>
      </c>
      <c r="AY24" s="18" t="s">
        <v>106</v>
      </c>
      <c r="AZ24" s="18" t="s">
        <v>106</v>
      </c>
      <c r="BA24" s="18" t="s">
        <v>106</v>
      </c>
      <c r="BB24" s="18" t="s">
        <v>106</v>
      </c>
      <c r="BC24" s="18" t="s">
        <v>106</v>
      </c>
      <c r="BD24" s="18" t="s">
        <v>106</v>
      </c>
      <c r="BE24" s="18" t="s">
        <v>106</v>
      </c>
      <c r="BF24" s="18" t="s">
        <v>106</v>
      </c>
      <c r="BG24" s="18" t="s">
        <v>106</v>
      </c>
      <c r="BH24" s="18" t="s">
        <v>106</v>
      </c>
      <c r="BI24" s="18">
        <v>190</v>
      </c>
      <c r="BJ24" s="18" t="s">
        <v>106</v>
      </c>
      <c r="BK24" s="18" t="s">
        <v>106</v>
      </c>
      <c r="BL24" s="18" t="s">
        <v>106</v>
      </c>
      <c r="BM24" s="18" t="s">
        <v>106</v>
      </c>
      <c r="BN24" s="18" t="s">
        <v>106</v>
      </c>
      <c r="BO24" s="18" t="s">
        <v>106</v>
      </c>
      <c r="BP24" s="18" t="s">
        <v>106</v>
      </c>
      <c r="BQ24" s="18" t="s">
        <v>106</v>
      </c>
      <c r="BR24" s="18" t="s">
        <v>106</v>
      </c>
      <c r="BS24" s="18" t="s">
        <v>106</v>
      </c>
      <c r="BT24" s="18" t="s">
        <v>106</v>
      </c>
      <c r="BU24" s="18" t="s">
        <v>106</v>
      </c>
      <c r="BV24" s="18" t="s">
        <v>106</v>
      </c>
      <c r="BW24" s="18" t="s">
        <v>106</v>
      </c>
      <c r="BX24" s="18" t="s">
        <v>106</v>
      </c>
      <c r="BY24" s="18" t="s">
        <v>106</v>
      </c>
      <c r="BZ24" s="18" t="s">
        <v>106</v>
      </c>
      <c r="CA24" s="18" t="s">
        <v>106</v>
      </c>
      <c r="CB24" s="18" t="s">
        <v>106</v>
      </c>
      <c r="CC24" s="18" t="s">
        <v>106</v>
      </c>
      <c r="CD24" s="18" t="s">
        <v>106</v>
      </c>
      <c r="CE24" s="18" t="s">
        <v>106</v>
      </c>
      <c r="CF24" s="18" t="s">
        <v>106</v>
      </c>
      <c r="CG24" s="18" t="s">
        <v>106</v>
      </c>
      <c r="CH24" s="18" t="s">
        <v>106</v>
      </c>
      <c r="CI24" s="18" t="s">
        <v>106</v>
      </c>
      <c r="CJ24" s="18" t="s">
        <v>106</v>
      </c>
      <c r="CK24" s="18" t="s">
        <v>106</v>
      </c>
      <c r="CL24" s="18" t="s">
        <v>106</v>
      </c>
      <c r="CM24" s="18" t="s">
        <v>106</v>
      </c>
      <c r="CN24" s="18" t="s">
        <v>106</v>
      </c>
      <c r="CO24" s="18" t="s">
        <v>106</v>
      </c>
      <c r="CP24" s="18" t="s">
        <v>106</v>
      </c>
      <c r="CQ24" s="18" t="s">
        <v>106</v>
      </c>
      <c r="CR24" s="18" t="s">
        <v>106</v>
      </c>
      <c r="CS24" s="18" t="s">
        <v>106</v>
      </c>
      <c r="CT24" s="113" t="s">
        <v>106</v>
      </c>
    </row>
    <row r="25" spans="1:98" x14ac:dyDescent="0.2">
      <c r="A25" s="43" t="s">
        <v>94</v>
      </c>
      <c r="B25" s="14" t="s">
        <v>94</v>
      </c>
      <c r="C25" s="14" t="s">
        <v>80</v>
      </c>
      <c r="D25" s="14"/>
      <c r="E25" s="15"/>
      <c r="F25" s="15"/>
      <c r="G25" s="32">
        <v>43683</v>
      </c>
      <c r="H25" s="16">
        <v>2019</v>
      </c>
      <c r="I25" s="16" t="s">
        <v>63</v>
      </c>
      <c r="J25" s="16">
        <v>10</v>
      </c>
      <c r="K25" s="17">
        <v>0.42139323137124202</v>
      </c>
      <c r="L25" s="5" t="s">
        <v>106</v>
      </c>
      <c r="M25" s="5" t="s">
        <v>168</v>
      </c>
      <c r="N25" s="5">
        <v>5.2946111330438216E-2</v>
      </c>
      <c r="O25" s="5">
        <v>0.34262238452427951</v>
      </c>
      <c r="P25" s="5">
        <v>0.28961705487564149</v>
      </c>
      <c r="Q25" s="5">
        <v>1.2236971969996053</v>
      </c>
      <c r="R25" s="5">
        <v>1.0693347808922229</v>
      </c>
      <c r="S25" s="5">
        <v>0.4278819581523885</v>
      </c>
      <c r="T25" s="5">
        <v>3.4060994867745764</v>
      </c>
      <c r="U25" s="18">
        <f t="shared" si="3"/>
        <v>36.978316212598983</v>
      </c>
      <c r="V25" s="5" t="s">
        <v>165</v>
      </c>
      <c r="W25" s="5">
        <v>7.6371243932805144E-2</v>
      </c>
      <c r="X25" s="5" t="s">
        <v>165</v>
      </c>
      <c r="Y25" s="5">
        <v>3.8112142408476872E-2</v>
      </c>
      <c r="Z25" s="5" t="s">
        <v>167</v>
      </c>
      <c r="AA25" s="5" t="s">
        <v>172</v>
      </c>
      <c r="AB25" s="5" t="s">
        <v>165</v>
      </c>
      <c r="AC25" s="5" t="s">
        <v>173</v>
      </c>
      <c r="AD25" s="5">
        <v>0.11448338634128202</v>
      </c>
      <c r="AE25" s="18">
        <f t="shared" si="4"/>
        <v>0.11448338634128202</v>
      </c>
      <c r="AF25" s="5" t="s">
        <v>167</v>
      </c>
      <c r="AG25" s="19" t="s">
        <v>90</v>
      </c>
      <c r="AH25" s="19">
        <v>18.356820163271774</v>
      </c>
      <c r="AI25" s="5" t="s">
        <v>174</v>
      </c>
      <c r="AJ25" s="5" t="s">
        <v>175</v>
      </c>
      <c r="AK25" s="5" t="s">
        <v>174</v>
      </c>
      <c r="AL25" s="5" t="s">
        <v>174</v>
      </c>
      <c r="AM25" s="5" t="s">
        <v>176</v>
      </c>
      <c r="AN25" s="5">
        <v>0.93191725449789964</v>
      </c>
      <c r="AO25" s="5">
        <v>0.41272885789014818</v>
      </c>
      <c r="AP25" s="5" t="s">
        <v>174</v>
      </c>
      <c r="AQ25" s="5">
        <v>0.4708197934004385</v>
      </c>
      <c r="AR25" s="5" t="s">
        <v>175</v>
      </c>
      <c r="AS25" s="5"/>
      <c r="AT25" s="5"/>
      <c r="AU25" s="5"/>
      <c r="AV25" s="5"/>
      <c r="AW25" s="5"/>
      <c r="AX25" s="18" t="s">
        <v>106</v>
      </c>
      <c r="AY25" s="18" t="s">
        <v>106</v>
      </c>
      <c r="AZ25" s="18" t="s">
        <v>106</v>
      </c>
      <c r="BA25" s="18" t="s">
        <v>106</v>
      </c>
      <c r="BB25" s="18" t="s">
        <v>106</v>
      </c>
      <c r="BC25" s="18" t="s">
        <v>106</v>
      </c>
      <c r="BD25" s="18" t="s">
        <v>106</v>
      </c>
      <c r="BE25" s="18" t="s">
        <v>106</v>
      </c>
      <c r="BF25" s="18" t="s">
        <v>106</v>
      </c>
      <c r="BG25" s="18" t="s">
        <v>106</v>
      </c>
      <c r="BH25" s="18" t="s">
        <v>106</v>
      </c>
      <c r="BI25" s="18">
        <v>120</v>
      </c>
      <c r="BJ25" s="18" t="s">
        <v>106</v>
      </c>
      <c r="BK25" s="18" t="s">
        <v>106</v>
      </c>
      <c r="BL25" s="18" t="s">
        <v>106</v>
      </c>
      <c r="BM25" s="18" t="s">
        <v>106</v>
      </c>
      <c r="BN25" s="18" t="s">
        <v>106</v>
      </c>
      <c r="BO25" s="18" t="s">
        <v>106</v>
      </c>
      <c r="BP25" s="18" t="s">
        <v>106</v>
      </c>
      <c r="BQ25" s="18" t="s">
        <v>106</v>
      </c>
      <c r="BR25" s="18" t="s">
        <v>106</v>
      </c>
      <c r="BS25" s="18" t="s">
        <v>106</v>
      </c>
      <c r="BT25" s="18" t="s">
        <v>106</v>
      </c>
      <c r="BU25" s="18" t="s">
        <v>106</v>
      </c>
      <c r="BV25" s="18" t="s">
        <v>106</v>
      </c>
      <c r="BW25" s="18" t="s">
        <v>106</v>
      </c>
      <c r="BX25" s="18" t="s">
        <v>106</v>
      </c>
      <c r="BY25" s="18" t="s">
        <v>106</v>
      </c>
      <c r="BZ25" s="18" t="s">
        <v>106</v>
      </c>
      <c r="CA25" s="18" t="s">
        <v>106</v>
      </c>
      <c r="CB25" s="18" t="s">
        <v>106</v>
      </c>
      <c r="CC25" s="18" t="s">
        <v>106</v>
      </c>
      <c r="CD25" s="18" t="s">
        <v>106</v>
      </c>
      <c r="CE25" s="18" t="s">
        <v>106</v>
      </c>
      <c r="CF25" s="18" t="s">
        <v>106</v>
      </c>
      <c r="CG25" s="18" t="s">
        <v>106</v>
      </c>
      <c r="CH25" s="18" t="s">
        <v>106</v>
      </c>
      <c r="CI25" s="18" t="s">
        <v>106</v>
      </c>
      <c r="CJ25" s="18" t="s">
        <v>106</v>
      </c>
      <c r="CK25" s="18" t="s">
        <v>106</v>
      </c>
      <c r="CL25" s="18" t="s">
        <v>106</v>
      </c>
      <c r="CM25" s="18" t="s">
        <v>106</v>
      </c>
      <c r="CN25" s="18" t="s">
        <v>106</v>
      </c>
      <c r="CO25" s="18" t="s">
        <v>106</v>
      </c>
      <c r="CP25" s="18" t="s">
        <v>106</v>
      </c>
      <c r="CQ25" s="18" t="s">
        <v>106</v>
      </c>
      <c r="CR25" s="18" t="s">
        <v>106</v>
      </c>
      <c r="CS25" s="18" t="s">
        <v>106</v>
      </c>
      <c r="CT25" s="113" t="s">
        <v>106</v>
      </c>
    </row>
    <row r="26" spans="1:98" x14ac:dyDescent="0.2">
      <c r="A26" s="43" t="s">
        <v>95</v>
      </c>
      <c r="B26" s="14" t="s">
        <v>95</v>
      </c>
      <c r="C26" s="14" t="s">
        <v>80</v>
      </c>
      <c r="D26" s="14"/>
      <c r="E26" s="15"/>
      <c r="F26" s="15"/>
      <c r="G26" s="32">
        <v>43682</v>
      </c>
      <c r="H26" s="16">
        <v>2019</v>
      </c>
      <c r="I26" s="16" t="s">
        <v>63</v>
      </c>
      <c r="J26" s="16">
        <v>10</v>
      </c>
      <c r="K26" s="17">
        <v>0.42921450256481003</v>
      </c>
      <c r="L26" s="5" t="s">
        <v>106</v>
      </c>
      <c r="M26" s="5">
        <v>0.5265076414704668</v>
      </c>
      <c r="N26" s="5">
        <v>1.4337773647253202</v>
      </c>
      <c r="O26" s="5">
        <v>4.7160161090458494</v>
      </c>
      <c r="P26" s="5">
        <v>3.8272614622057004</v>
      </c>
      <c r="Q26" s="5">
        <v>9.4286555142503108</v>
      </c>
      <c r="R26" s="5">
        <v>8.7030152829409335</v>
      </c>
      <c r="S26" s="5">
        <v>3.287691036761669</v>
      </c>
      <c r="T26" s="5">
        <v>31.922924411400249</v>
      </c>
      <c r="U26" s="18">
        <f t="shared" si="3"/>
        <v>327.2916313557252</v>
      </c>
      <c r="V26" s="5" t="s">
        <v>165</v>
      </c>
      <c r="W26" s="5">
        <v>0.23090447638088935</v>
      </c>
      <c r="X26" s="5">
        <v>5.892150149744016E-2</v>
      </c>
      <c r="Y26" s="5">
        <v>0.20270318682371069</v>
      </c>
      <c r="Z26" s="5" t="s">
        <v>167</v>
      </c>
      <c r="AA26" s="5" t="s">
        <v>172</v>
      </c>
      <c r="AB26" s="5">
        <v>3.752608816913406E-2</v>
      </c>
      <c r="AC26" s="5" t="s">
        <v>173</v>
      </c>
      <c r="AD26" s="5">
        <v>0.53005525287117428</v>
      </c>
      <c r="AE26" s="18">
        <f t="shared" si="4"/>
        <v>0.53005525287117428</v>
      </c>
      <c r="AF26" s="5" t="s">
        <v>167</v>
      </c>
      <c r="AG26" s="19" t="s">
        <v>90</v>
      </c>
      <c r="AH26" s="19">
        <v>11.539823008849558</v>
      </c>
      <c r="AI26" s="5" t="s">
        <v>174</v>
      </c>
      <c r="AJ26" s="5" t="s">
        <v>175</v>
      </c>
      <c r="AK26" s="5" t="s">
        <v>174</v>
      </c>
      <c r="AL26" s="5" t="s">
        <v>174</v>
      </c>
      <c r="AM26" s="5" t="s">
        <v>176</v>
      </c>
      <c r="AN26" s="5">
        <v>0.61305832346177958</v>
      </c>
      <c r="AO26" s="5" t="s">
        <v>176</v>
      </c>
      <c r="AP26" s="5" t="s">
        <v>174</v>
      </c>
      <c r="AQ26" s="5">
        <v>0.48012914314914168</v>
      </c>
      <c r="AR26" s="5" t="s">
        <v>175</v>
      </c>
      <c r="AS26" s="5"/>
      <c r="AT26" s="5"/>
      <c r="AU26" s="5"/>
      <c r="AV26" s="5"/>
      <c r="AW26" s="5"/>
      <c r="AX26" s="18" t="s">
        <v>106</v>
      </c>
      <c r="AY26" s="18" t="s">
        <v>106</v>
      </c>
      <c r="AZ26" s="18" t="s">
        <v>106</v>
      </c>
      <c r="BA26" s="18" t="s">
        <v>106</v>
      </c>
      <c r="BB26" s="18" t="s">
        <v>106</v>
      </c>
      <c r="BC26" s="18" t="s">
        <v>106</v>
      </c>
      <c r="BD26" s="18" t="s">
        <v>106</v>
      </c>
      <c r="BE26" s="18" t="s">
        <v>106</v>
      </c>
      <c r="BF26" s="18" t="s">
        <v>106</v>
      </c>
      <c r="BG26" s="18" t="s">
        <v>106</v>
      </c>
      <c r="BH26" s="18" t="s">
        <v>106</v>
      </c>
      <c r="BI26" s="18">
        <v>99</v>
      </c>
      <c r="BJ26" s="18" t="s">
        <v>106</v>
      </c>
      <c r="BK26" s="18" t="s">
        <v>106</v>
      </c>
      <c r="BL26" s="18" t="s">
        <v>106</v>
      </c>
      <c r="BM26" s="18" t="s">
        <v>106</v>
      </c>
      <c r="BN26" s="18" t="s">
        <v>106</v>
      </c>
      <c r="BO26" s="18" t="s">
        <v>106</v>
      </c>
      <c r="BP26" s="18" t="s">
        <v>106</v>
      </c>
      <c r="BQ26" s="18" t="s">
        <v>106</v>
      </c>
      <c r="BR26" s="18" t="s">
        <v>106</v>
      </c>
      <c r="BS26" s="18" t="s">
        <v>106</v>
      </c>
      <c r="BT26" s="18" t="s">
        <v>106</v>
      </c>
      <c r="BU26" s="18" t="s">
        <v>106</v>
      </c>
      <c r="BV26" s="18" t="s">
        <v>106</v>
      </c>
      <c r="BW26" s="18" t="s">
        <v>106</v>
      </c>
      <c r="BX26" s="18" t="s">
        <v>106</v>
      </c>
      <c r="BY26" s="18" t="s">
        <v>106</v>
      </c>
      <c r="BZ26" s="18" t="s">
        <v>106</v>
      </c>
      <c r="CA26" s="18" t="s">
        <v>106</v>
      </c>
      <c r="CB26" s="18" t="s">
        <v>106</v>
      </c>
      <c r="CC26" s="18" t="s">
        <v>106</v>
      </c>
      <c r="CD26" s="18" t="s">
        <v>106</v>
      </c>
      <c r="CE26" s="18" t="s">
        <v>106</v>
      </c>
      <c r="CF26" s="18" t="s">
        <v>106</v>
      </c>
      <c r="CG26" s="18" t="s">
        <v>106</v>
      </c>
      <c r="CH26" s="18" t="s">
        <v>106</v>
      </c>
      <c r="CI26" s="18" t="s">
        <v>106</v>
      </c>
      <c r="CJ26" s="18" t="s">
        <v>106</v>
      </c>
      <c r="CK26" s="18" t="s">
        <v>106</v>
      </c>
      <c r="CL26" s="18" t="s">
        <v>106</v>
      </c>
      <c r="CM26" s="18" t="s">
        <v>106</v>
      </c>
      <c r="CN26" s="18" t="s">
        <v>106</v>
      </c>
      <c r="CO26" s="18" t="s">
        <v>106</v>
      </c>
      <c r="CP26" s="18" t="s">
        <v>106</v>
      </c>
      <c r="CQ26" s="18" t="s">
        <v>106</v>
      </c>
      <c r="CR26" s="18" t="s">
        <v>106</v>
      </c>
      <c r="CS26" s="18" t="s">
        <v>106</v>
      </c>
      <c r="CT26" s="113" t="s">
        <v>106</v>
      </c>
    </row>
    <row r="27" spans="1:98" x14ac:dyDescent="0.2">
      <c r="A27" s="43" t="s">
        <v>98</v>
      </c>
      <c r="B27" s="14" t="s">
        <v>98</v>
      </c>
      <c r="C27" s="14" t="s">
        <v>80</v>
      </c>
      <c r="D27" s="14"/>
      <c r="E27" s="15"/>
      <c r="F27" s="15"/>
      <c r="G27" s="32">
        <v>43689</v>
      </c>
      <c r="H27" s="16">
        <v>2019</v>
      </c>
      <c r="I27" s="16" t="s">
        <v>63</v>
      </c>
      <c r="J27" s="16">
        <v>10</v>
      </c>
      <c r="K27" s="17">
        <v>0.50511247443761298</v>
      </c>
      <c r="L27" s="5" t="s">
        <v>106</v>
      </c>
      <c r="M27" s="5">
        <v>3.566775244299674E-2</v>
      </c>
      <c r="N27" s="5">
        <v>0.19841205211726384</v>
      </c>
      <c r="O27" s="5">
        <v>0.39800488599348538</v>
      </c>
      <c r="P27" s="5">
        <v>0.15790920195439739</v>
      </c>
      <c r="Q27" s="5">
        <v>1.2810769543973941</v>
      </c>
      <c r="R27" s="5">
        <v>0.598941368078176</v>
      </c>
      <c r="S27" s="5">
        <v>0.48549470684039087</v>
      </c>
      <c r="T27" s="5">
        <v>3.1555069218241041</v>
      </c>
      <c r="U27" s="18">
        <f t="shared" si="3"/>
        <v>29.672576619763756</v>
      </c>
      <c r="V27" s="5" t="s">
        <v>165</v>
      </c>
      <c r="W27" s="5">
        <v>7.3744422439835769E-2</v>
      </c>
      <c r="X27" s="5" t="s">
        <v>165</v>
      </c>
      <c r="Y27" s="5">
        <v>3.6014941627662521E-2</v>
      </c>
      <c r="Z27" s="5" t="s">
        <v>167</v>
      </c>
      <c r="AA27" s="5" t="s">
        <v>172</v>
      </c>
      <c r="AB27" s="5">
        <v>1.3835271693699887E-2</v>
      </c>
      <c r="AC27" s="5" t="s">
        <v>173</v>
      </c>
      <c r="AD27" s="5">
        <v>0.12359463576119817</v>
      </c>
      <c r="AE27" s="18">
        <f t="shared" si="4"/>
        <v>0.12359463576119817</v>
      </c>
      <c r="AF27" s="5" t="s">
        <v>167</v>
      </c>
      <c r="AG27" s="19" t="s">
        <v>90</v>
      </c>
      <c r="AH27" s="19">
        <v>72.154009048031583</v>
      </c>
      <c r="AI27" s="5" t="s">
        <v>174</v>
      </c>
      <c r="AJ27" s="5" t="s">
        <v>175</v>
      </c>
      <c r="AK27" s="5" t="s">
        <v>174</v>
      </c>
      <c r="AL27" s="5" t="s">
        <v>174</v>
      </c>
      <c r="AM27" s="5" t="s">
        <v>176</v>
      </c>
      <c r="AN27" s="5">
        <v>3.5285398017133511</v>
      </c>
      <c r="AO27" s="5">
        <v>0.98348252959861404</v>
      </c>
      <c r="AP27" s="5" t="s">
        <v>174</v>
      </c>
      <c r="AQ27" s="5">
        <v>0.88077132864889141</v>
      </c>
      <c r="AR27" s="5" t="s">
        <v>175</v>
      </c>
      <c r="AS27" s="5"/>
      <c r="AT27" s="5"/>
      <c r="AU27" s="5"/>
      <c r="AV27" s="5"/>
      <c r="AW27" s="5"/>
      <c r="AX27" s="18" t="s">
        <v>106</v>
      </c>
      <c r="AY27" s="18" t="s">
        <v>106</v>
      </c>
      <c r="AZ27" s="18" t="s">
        <v>106</v>
      </c>
      <c r="BA27" s="18" t="s">
        <v>106</v>
      </c>
      <c r="BB27" s="18" t="s">
        <v>106</v>
      </c>
      <c r="BC27" s="18" t="s">
        <v>106</v>
      </c>
      <c r="BD27" s="18" t="s">
        <v>106</v>
      </c>
      <c r="BE27" s="18" t="s">
        <v>106</v>
      </c>
      <c r="BF27" s="18" t="s">
        <v>106</v>
      </c>
      <c r="BG27" s="18" t="s">
        <v>106</v>
      </c>
      <c r="BH27" s="18" t="s">
        <v>106</v>
      </c>
      <c r="BI27" s="18">
        <v>120</v>
      </c>
      <c r="BJ27" s="18" t="s">
        <v>106</v>
      </c>
      <c r="BK27" s="18" t="s">
        <v>106</v>
      </c>
      <c r="BL27" s="18" t="s">
        <v>106</v>
      </c>
      <c r="BM27" s="18" t="s">
        <v>106</v>
      </c>
      <c r="BN27" s="18" t="s">
        <v>106</v>
      </c>
      <c r="BO27" s="18" t="s">
        <v>106</v>
      </c>
      <c r="BP27" s="18" t="s">
        <v>106</v>
      </c>
      <c r="BQ27" s="18" t="s">
        <v>106</v>
      </c>
      <c r="BR27" s="18" t="s">
        <v>106</v>
      </c>
      <c r="BS27" s="18" t="s">
        <v>106</v>
      </c>
      <c r="BT27" s="18" t="s">
        <v>106</v>
      </c>
      <c r="BU27" s="18" t="s">
        <v>106</v>
      </c>
      <c r="BV27" s="18" t="s">
        <v>106</v>
      </c>
      <c r="BW27" s="18" t="s">
        <v>106</v>
      </c>
      <c r="BX27" s="18" t="s">
        <v>106</v>
      </c>
      <c r="BY27" s="18" t="s">
        <v>106</v>
      </c>
      <c r="BZ27" s="18" t="s">
        <v>106</v>
      </c>
      <c r="CA27" s="18" t="s">
        <v>106</v>
      </c>
      <c r="CB27" s="18" t="s">
        <v>106</v>
      </c>
      <c r="CC27" s="18" t="s">
        <v>106</v>
      </c>
      <c r="CD27" s="18" t="s">
        <v>106</v>
      </c>
      <c r="CE27" s="18" t="s">
        <v>106</v>
      </c>
      <c r="CF27" s="18" t="s">
        <v>106</v>
      </c>
      <c r="CG27" s="18" t="s">
        <v>106</v>
      </c>
      <c r="CH27" s="18" t="s">
        <v>106</v>
      </c>
      <c r="CI27" s="18" t="s">
        <v>106</v>
      </c>
      <c r="CJ27" s="18" t="s">
        <v>106</v>
      </c>
      <c r="CK27" s="18" t="s">
        <v>106</v>
      </c>
      <c r="CL27" s="18" t="s">
        <v>106</v>
      </c>
      <c r="CM27" s="18" t="s">
        <v>106</v>
      </c>
      <c r="CN27" s="18" t="s">
        <v>106</v>
      </c>
      <c r="CO27" s="18" t="s">
        <v>106</v>
      </c>
      <c r="CP27" s="18" t="s">
        <v>106</v>
      </c>
      <c r="CQ27" s="18" t="s">
        <v>106</v>
      </c>
      <c r="CR27" s="18" t="s">
        <v>106</v>
      </c>
      <c r="CS27" s="18" t="s">
        <v>106</v>
      </c>
      <c r="CT27" s="113" t="s">
        <v>106</v>
      </c>
    </row>
    <row r="28" spans="1:98" x14ac:dyDescent="0.2">
      <c r="A28" s="43" t="s">
        <v>65</v>
      </c>
      <c r="B28" s="14" t="s">
        <v>65</v>
      </c>
      <c r="C28" s="14" t="s">
        <v>80</v>
      </c>
      <c r="D28" s="14"/>
      <c r="E28" s="15"/>
      <c r="F28" s="15"/>
      <c r="G28" s="32">
        <v>43679</v>
      </c>
      <c r="H28" s="16">
        <v>2019</v>
      </c>
      <c r="I28" s="16" t="s">
        <v>63</v>
      </c>
      <c r="J28" s="16">
        <v>10</v>
      </c>
      <c r="K28" s="17">
        <v>0.45077533357372096</v>
      </c>
      <c r="L28" s="5" t="s">
        <v>106</v>
      </c>
      <c r="M28" s="5">
        <v>0.62387479541734869</v>
      </c>
      <c r="N28" s="5">
        <v>1.460464402618658</v>
      </c>
      <c r="O28" s="5">
        <v>4.8424713584288055</v>
      </c>
      <c r="P28" s="5">
        <v>4.4062909165302777</v>
      </c>
      <c r="Q28" s="5">
        <v>7.4108428805237327</v>
      </c>
      <c r="R28" s="5">
        <v>7.3866612111292964</v>
      </c>
      <c r="S28" s="5">
        <v>2.0762888707037641</v>
      </c>
      <c r="T28" s="5">
        <v>28.206894435351881</v>
      </c>
      <c r="U28" s="18">
        <f t="shared" si="3"/>
        <v>263.99629423078437</v>
      </c>
      <c r="V28" s="5" t="s">
        <v>165</v>
      </c>
      <c r="W28" s="5">
        <v>0.15482420007269895</v>
      </c>
      <c r="X28" s="5">
        <v>5.8237615584640981E-2</v>
      </c>
      <c r="Y28" s="5">
        <v>0.14996252521865158</v>
      </c>
      <c r="Z28" s="5" t="s">
        <v>167</v>
      </c>
      <c r="AA28" s="5" t="s">
        <v>172</v>
      </c>
      <c r="AB28" s="5">
        <v>3.4858472450930454E-2</v>
      </c>
      <c r="AC28" s="5" t="s">
        <v>173</v>
      </c>
      <c r="AD28" s="5">
        <v>0.39788281332692199</v>
      </c>
      <c r="AE28" s="18">
        <f t="shared" si="4"/>
        <v>0.39788281332692194</v>
      </c>
      <c r="AF28" s="5" t="s">
        <v>167</v>
      </c>
      <c r="AG28" s="19" t="s">
        <v>90</v>
      </c>
      <c r="AH28" s="19">
        <v>15.728358208955221</v>
      </c>
      <c r="AI28" s="5" t="s">
        <v>174</v>
      </c>
      <c r="AJ28" s="5" t="s">
        <v>175</v>
      </c>
      <c r="AK28" s="5" t="s">
        <v>174</v>
      </c>
      <c r="AL28" s="5" t="s">
        <v>174</v>
      </c>
      <c r="AM28" s="5" t="s">
        <v>176</v>
      </c>
      <c r="AN28" s="5">
        <v>0.77686567164179099</v>
      </c>
      <c r="AO28" s="5" t="s">
        <v>176</v>
      </c>
      <c r="AP28" s="5" t="s">
        <v>174</v>
      </c>
      <c r="AQ28" s="5">
        <v>0.45338930348258705</v>
      </c>
      <c r="AR28" s="5" t="s">
        <v>175</v>
      </c>
      <c r="AS28" s="5"/>
      <c r="AT28" s="5"/>
      <c r="AU28" s="5"/>
      <c r="AV28" s="5"/>
      <c r="AW28" s="5"/>
      <c r="AX28" s="18" t="s">
        <v>106</v>
      </c>
      <c r="AY28" s="18" t="s">
        <v>106</v>
      </c>
      <c r="AZ28" s="18" t="s">
        <v>106</v>
      </c>
      <c r="BA28" s="18" t="s">
        <v>106</v>
      </c>
      <c r="BB28" s="18" t="s">
        <v>106</v>
      </c>
      <c r="BC28" s="18" t="s">
        <v>106</v>
      </c>
      <c r="BD28" s="18" t="s">
        <v>106</v>
      </c>
      <c r="BE28" s="18" t="s">
        <v>106</v>
      </c>
      <c r="BF28" s="18" t="s">
        <v>106</v>
      </c>
      <c r="BG28" s="18" t="s">
        <v>106</v>
      </c>
      <c r="BH28" s="18" t="s">
        <v>106</v>
      </c>
      <c r="BI28" s="18">
        <v>100</v>
      </c>
      <c r="BJ28" s="18" t="s">
        <v>106</v>
      </c>
      <c r="BK28" s="18" t="s">
        <v>106</v>
      </c>
      <c r="BL28" s="18" t="s">
        <v>106</v>
      </c>
      <c r="BM28" s="18" t="s">
        <v>106</v>
      </c>
      <c r="BN28" s="18" t="s">
        <v>106</v>
      </c>
      <c r="BO28" s="18" t="s">
        <v>106</v>
      </c>
      <c r="BP28" s="18" t="s">
        <v>106</v>
      </c>
      <c r="BQ28" s="18" t="s">
        <v>106</v>
      </c>
      <c r="BR28" s="18" t="s">
        <v>106</v>
      </c>
      <c r="BS28" s="18" t="s">
        <v>106</v>
      </c>
      <c r="BT28" s="18" t="s">
        <v>106</v>
      </c>
      <c r="BU28" s="18" t="s">
        <v>106</v>
      </c>
      <c r="BV28" s="18" t="s">
        <v>106</v>
      </c>
      <c r="BW28" s="18" t="s">
        <v>106</v>
      </c>
      <c r="BX28" s="18" t="s">
        <v>106</v>
      </c>
      <c r="BY28" s="18" t="s">
        <v>106</v>
      </c>
      <c r="BZ28" s="18" t="s">
        <v>106</v>
      </c>
      <c r="CA28" s="18" t="s">
        <v>106</v>
      </c>
      <c r="CB28" s="18" t="s">
        <v>106</v>
      </c>
      <c r="CC28" s="18" t="s">
        <v>106</v>
      </c>
      <c r="CD28" s="18" t="s">
        <v>106</v>
      </c>
      <c r="CE28" s="18" t="s">
        <v>106</v>
      </c>
      <c r="CF28" s="18" t="s">
        <v>106</v>
      </c>
      <c r="CG28" s="18" t="s">
        <v>106</v>
      </c>
      <c r="CH28" s="18" t="s">
        <v>106</v>
      </c>
      <c r="CI28" s="18" t="s">
        <v>106</v>
      </c>
      <c r="CJ28" s="18" t="s">
        <v>106</v>
      </c>
      <c r="CK28" s="18" t="s">
        <v>106</v>
      </c>
      <c r="CL28" s="18" t="s">
        <v>106</v>
      </c>
      <c r="CM28" s="18" t="s">
        <v>106</v>
      </c>
      <c r="CN28" s="18" t="s">
        <v>106</v>
      </c>
      <c r="CO28" s="18" t="s">
        <v>106</v>
      </c>
      <c r="CP28" s="18" t="s">
        <v>106</v>
      </c>
      <c r="CQ28" s="18" t="s">
        <v>106</v>
      </c>
      <c r="CR28" s="18" t="s">
        <v>106</v>
      </c>
      <c r="CS28" s="18" t="s">
        <v>106</v>
      </c>
      <c r="CT28" s="113" t="s">
        <v>106</v>
      </c>
    </row>
    <row r="29" spans="1:98" x14ac:dyDescent="0.2">
      <c r="A29" s="43" t="s">
        <v>96</v>
      </c>
      <c r="B29" s="14" t="s">
        <v>96</v>
      </c>
      <c r="C29" s="14" t="s">
        <v>80</v>
      </c>
      <c r="D29" s="14"/>
      <c r="E29" s="15"/>
      <c r="F29" s="15"/>
      <c r="G29" s="32">
        <v>43678</v>
      </c>
      <c r="H29" s="16">
        <v>2019</v>
      </c>
      <c r="I29" s="16" t="s">
        <v>63</v>
      </c>
      <c r="J29" s="16">
        <v>10</v>
      </c>
      <c r="K29" s="17">
        <v>0.46467104082329602</v>
      </c>
      <c r="L29" s="5" t="s">
        <v>106</v>
      </c>
      <c r="M29" s="5">
        <v>0.31191842590694818</v>
      </c>
      <c r="N29" s="5">
        <v>1.9880610780897727</v>
      </c>
      <c r="O29" s="5">
        <v>8.9203217872514866</v>
      </c>
      <c r="P29" s="5">
        <v>7.0067021930723508</v>
      </c>
      <c r="Q29" s="5">
        <v>14.893195326911254</v>
      </c>
      <c r="R29" s="5">
        <v>13.510043041606886</v>
      </c>
      <c r="S29" s="5">
        <v>4.9397417503586807</v>
      </c>
      <c r="T29" s="5">
        <v>51.569983603197379</v>
      </c>
      <c r="U29" s="18">
        <f t="shared" si="3"/>
        <v>479.51429608318801</v>
      </c>
      <c r="V29" s="5" t="s">
        <v>165</v>
      </c>
      <c r="W29" s="5">
        <v>0.15767696190726829</v>
      </c>
      <c r="X29" s="5">
        <v>2.1890892758594325E-2</v>
      </c>
      <c r="Y29" s="5">
        <v>4.8405398615509541E-2</v>
      </c>
      <c r="Z29" s="5" t="s">
        <v>167</v>
      </c>
      <c r="AA29" s="5">
        <v>2.0825950649652775E-2</v>
      </c>
      <c r="AB29" s="5">
        <v>3.2412519504941152E-2</v>
      </c>
      <c r="AC29" s="5" t="s">
        <v>173</v>
      </c>
      <c r="AD29" s="5">
        <v>0.28121172343596612</v>
      </c>
      <c r="AE29" s="18">
        <f t="shared" si="4"/>
        <v>0.28121172343596607</v>
      </c>
      <c r="AF29" s="5" t="s">
        <v>167</v>
      </c>
      <c r="AG29" s="19" t="s">
        <v>90</v>
      </c>
      <c r="AH29" s="19">
        <v>6.9633767846058339</v>
      </c>
      <c r="AI29" s="5" t="s">
        <v>174</v>
      </c>
      <c r="AJ29" s="5" t="s">
        <v>175</v>
      </c>
      <c r="AK29" s="5" t="s">
        <v>174</v>
      </c>
      <c r="AL29" s="5" t="s">
        <v>174</v>
      </c>
      <c r="AM29" s="5" t="s">
        <v>176</v>
      </c>
      <c r="AN29" s="5">
        <v>0.48396441133871304</v>
      </c>
      <c r="AO29" s="5" t="s">
        <v>176</v>
      </c>
      <c r="AP29" s="5" t="s">
        <v>174</v>
      </c>
      <c r="AQ29" s="5">
        <v>0.34143734050624175</v>
      </c>
      <c r="AR29" s="5" t="s">
        <v>175</v>
      </c>
      <c r="AS29" s="5"/>
      <c r="AT29" s="5"/>
      <c r="AU29" s="5"/>
      <c r="AV29" s="5"/>
      <c r="AW29" s="5"/>
      <c r="AX29" s="18" t="s">
        <v>106</v>
      </c>
      <c r="AY29" s="18" t="s">
        <v>106</v>
      </c>
      <c r="AZ29" s="18" t="s">
        <v>106</v>
      </c>
      <c r="BA29" s="18" t="s">
        <v>106</v>
      </c>
      <c r="BB29" s="18" t="s">
        <v>106</v>
      </c>
      <c r="BC29" s="18" t="s">
        <v>106</v>
      </c>
      <c r="BD29" s="18" t="s">
        <v>106</v>
      </c>
      <c r="BE29" s="18" t="s">
        <v>106</v>
      </c>
      <c r="BF29" s="18" t="s">
        <v>106</v>
      </c>
      <c r="BG29" s="18" t="s">
        <v>106</v>
      </c>
      <c r="BH29" s="18" t="s">
        <v>106</v>
      </c>
      <c r="BI29" s="18">
        <v>300</v>
      </c>
      <c r="BJ29" s="18" t="s">
        <v>106</v>
      </c>
      <c r="BK29" s="18" t="s">
        <v>106</v>
      </c>
      <c r="BL29" s="18" t="s">
        <v>106</v>
      </c>
      <c r="BM29" s="18" t="s">
        <v>106</v>
      </c>
      <c r="BN29" s="18" t="s">
        <v>106</v>
      </c>
      <c r="BO29" s="18" t="s">
        <v>106</v>
      </c>
      <c r="BP29" s="18" t="s">
        <v>106</v>
      </c>
      <c r="BQ29" s="18" t="s">
        <v>106</v>
      </c>
      <c r="BR29" s="18" t="s">
        <v>106</v>
      </c>
      <c r="BS29" s="18" t="s">
        <v>106</v>
      </c>
      <c r="BT29" s="18" t="s">
        <v>106</v>
      </c>
      <c r="BU29" s="18" t="s">
        <v>106</v>
      </c>
      <c r="BV29" s="18" t="s">
        <v>106</v>
      </c>
      <c r="BW29" s="18" t="s">
        <v>106</v>
      </c>
      <c r="BX29" s="18" t="s">
        <v>106</v>
      </c>
      <c r="BY29" s="18" t="s">
        <v>106</v>
      </c>
      <c r="BZ29" s="18" t="s">
        <v>106</v>
      </c>
      <c r="CA29" s="18" t="s">
        <v>106</v>
      </c>
      <c r="CB29" s="18" t="s">
        <v>106</v>
      </c>
      <c r="CC29" s="18" t="s">
        <v>106</v>
      </c>
      <c r="CD29" s="18" t="s">
        <v>106</v>
      </c>
      <c r="CE29" s="18" t="s">
        <v>106</v>
      </c>
      <c r="CF29" s="18" t="s">
        <v>106</v>
      </c>
      <c r="CG29" s="18" t="s">
        <v>106</v>
      </c>
      <c r="CH29" s="18" t="s">
        <v>106</v>
      </c>
      <c r="CI29" s="18" t="s">
        <v>106</v>
      </c>
      <c r="CJ29" s="18" t="s">
        <v>106</v>
      </c>
      <c r="CK29" s="18" t="s">
        <v>106</v>
      </c>
      <c r="CL29" s="18" t="s">
        <v>106</v>
      </c>
      <c r="CM29" s="18" t="s">
        <v>106</v>
      </c>
      <c r="CN29" s="18" t="s">
        <v>106</v>
      </c>
      <c r="CO29" s="18" t="s">
        <v>106</v>
      </c>
      <c r="CP29" s="18" t="s">
        <v>106</v>
      </c>
      <c r="CQ29" s="18" t="s">
        <v>106</v>
      </c>
      <c r="CR29" s="18" t="s">
        <v>106</v>
      </c>
      <c r="CS29" s="18" t="s">
        <v>106</v>
      </c>
      <c r="CT29" s="113" t="s">
        <v>106</v>
      </c>
    </row>
    <row r="30" spans="1:98" x14ac:dyDescent="0.2">
      <c r="A30" s="43" t="s">
        <v>66</v>
      </c>
      <c r="B30" s="14" t="s">
        <v>66</v>
      </c>
      <c r="C30" s="14" t="s">
        <v>80</v>
      </c>
      <c r="D30" s="14"/>
      <c r="E30" s="15"/>
      <c r="F30" s="15"/>
      <c r="G30" s="32">
        <v>43686</v>
      </c>
      <c r="H30" s="16">
        <v>2019</v>
      </c>
      <c r="I30" s="16" t="s">
        <v>63</v>
      </c>
      <c r="J30" s="16">
        <v>10</v>
      </c>
      <c r="K30" s="17">
        <v>0.36286225748701401</v>
      </c>
      <c r="L30" s="5" t="s">
        <v>106</v>
      </c>
      <c r="M30" s="5">
        <v>5.2229475039073277E-2</v>
      </c>
      <c r="N30" s="5">
        <v>0.25123655419692925</v>
      </c>
      <c r="O30" s="5">
        <v>1.1696331709110968</v>
      </c>
      <c r="P30" s="5">
        <v>0.86850234439643281</v>
      </c>
      <c r="Q30" s="5">
        <v>2.5151696239771995</v>
      </c>
      <c r="R30" s="5">
        <v>2.1407557230854093</v>
      </c>
      <c r="S30" s="5">
        <v>0.84689712236830006</v>
      </c>
      <c r="T30" s="5">
        <v>7.8444240139744403</v>
      </c>
      <c r="U30" s="18">
        <f t="shared" si="3"/>
        <v>96.123549992350192</v>
      </c>
      <c r="V30" s="5" t="s">
        <v>165</v>
      </c>
      <c r="W30" s="5">
        <v>8.4790038995946462E-2</v>
      </c>
      <c r="X30" s="5">
        <v>2.3180954800777261E-2</v>
      </c>
      <c r="Y30" s="5">
        <v>6.2134026043462673E-2</v>
      </c>
      <c r="Z30" s="5" t="s">
        <v>167</v>
      </c>
      <c r="AA30" s="5" t="s">
        <v>172</v>
      </c>
      <c r="AB30" s="5" t="s">
        <v>165</v>
      </c>
      <c r="AC30" s="5" t="s">
        <v>173</v>
      </c>
      <c r="AD30" s="5">
        <v>0.17010501984018639</v>
      </c>
      <c r="AE30" s="18">
        <f t="shared" si="4"/>
        <v>0.17010501984018639</v>
      </c>
      <c r="AF30" s="5">
        <v>1.5077686862186265E-2</v>
      </c>
      <c r="AG30" s="19">
        <f>AF30*(5/K30)</f>
        <v>0.20776047316971041</v>
      </c>
      <c r="AH30" s="19">
        <v>9.2348142868456495</v>
      </c>
      <c r="AI30" s="5" t="s">
        <v>174</v>
      </c>
      <c r="AJ30" s="5" t="s">
        <v>175</v>
      </c>
      <c r="AK30" s="5" t="s">
        <v>174</v>
      </c>
      <c r="AL30" s="5" t="s">
        <v>174</v>
      </c>
      <c r="AM30" s="5" t="s">
        <v>176</v>
      </c>
      <c r="AN30" s="5">
        <v>0.85198384414350192</v>
      </c>
      <c r="AO30" s="5" t="s">
        <v>176</v>
      </c>
      <c r="AP30" s="5" t="s">
        <v>174</v>
      </c>
      <c r="AQ30" s="5">
        <v>0.3896676434096249</v>
      </c>
      <c r="AR30" s="5" t="s">
        <v>175</v>
      </c>
      <c r="AS30" s="5"/>
      <c r="AT30" s="5"/>
      <c r="AU30" s="5"/>
      <c r="AV30" s="5"/>
      <c r="AW30" s="5"/>
      <c r="AX30" s="18" t="s">
        <v>106</v>
      </c>
      <c r="AY30" s="18" t="s">
        <v>106</v>
      </c>
      <c r="AZ30" s="18" t="s">
        <v>106</v>
      </c>
      <c r="BA30" s="18" t="s">
        <v>106</v>
      </c>
      <c r="BB30" s="18" t="s">
        <v>106</v>
      </c>
      <c r="BC30" s="18" t="s">
        <v>106</v>
      </c>
      <c r="BD30" s="18" t="s">
        <v>106</v>
      </c>
      <c r="BE30" s="18" t="s">
        <v>106</v>
      </c>
      <c r="BF30" s="18" t="s">
        <v>106</v>
      </c>
      <c r="BG30" s="18" t="s">
        <v>106</v>
      </c>
      <c r="BH30" s="18" t="s">
        <v>106</v>
      </c>
      <c r="BI30" s="18">
        <v>42</v>
      </c>
      <c r="BJ30" s="18" t="s">
        <v>106</v>
      </c>
      <c r="BK30" s="18" t="s">
        <v>106</v>
      </c>
      <c r="BL30" s="18" t="s">
        <v>106</v>
      </c>
      <c r="BM30" s="18" t="s">
        <v>106</v>
      </c>
      <c r="BN30" s="18" t="s">
        <v>106</v>
      </c>
      <c r="BO30" s="18" t="s">
        <v>106</v>
      </c>
      <c r="BP30" s="18" t="s">
        <v>106</v>
      </c>
      <c r="BQ30" s="18" t="s">
        <v>106</v>
      </c>
      <c r="BR30" s="18" t="s">
        <v>106</v>
      </c>
      <c r="BS30" s="18" t="s">
        <v>106</v>
      </c>
      <c r="BT30" s="18" t="s">
        <v>106</v>
      </c>
      <c r="BU30" s="18" t="s">
        <v>106</v>
      </c>
      <c r="BV30" s="18" t="s">
        <v>106</v>
      </c>
      <c r="BW30" s="18" t="s">
        <v>106</v>
      </c>
      <c r="BX30" s="18" t="s">
        <v>106</v>
      </c>
      <c r="BY30" s="18" t="s">
        <v>106</v>
      </c>
      <c r="BZ30" s="18" t="s">
        <v>106</v>
      </c>
      <c r="CA30" s="18" t="s">
        <v>106</v>
      </c>
      <c r="CB30" s="18" t="s">
        <v>106</v>
      </c>
      <c r="CC30" s="18" t="s">
        <v>106</v>
      </c>
      <c r="CD30" s="18" t="s">
        <v>106</v>
      </c>
      <c r="CE30" s="18" t="s">
        <v>106</v>
      </c>
      <c r="CF30" s="18" t="s">
        <v>106</v>
      </c>
      <c r="CG30" s="18" t="s">
        <v>106</v>
      </c>
      <c r="CH30" s="18" t="s">
        <v>106</v>
      </c>
      <c r="CI30" s="18" t="s">
        <v>106</v>
      </c>
      <c r="CJ30" s="18" t="s">
        <v>106</v>
      </c>
      <c r="CK30" s="18" t="s">
        <v>106</v>
      </c>
      <c r="CL30" s="18" t="s">
        <v>106</v>
      </c>
      <c r="CM30" s="18" t="s">
        <v>106</v>
      </c>
      <c r="CN30" s="18" t="s">
        <v>106</v>
      </c>
      <c r="CO30" s="18" t="s">
        <v>106</v>
      </c>
      <c r="CP30" s="18" t="s">
        <v>106</v>
      </c>
      <c r="CQ30" s="18" t="s">
        <v>106</v>
      </c>
      <c r="CR30" s="18" t="s">
        <v>106</v>
      </c>
      <c r="CS30" s="18" t="s">
        <v>106</v>
      </c>
      <c r="CT30" s="113" t="s">
        <v>106</v>
      </c>
    </row>
    <row r="31" spans="1:98" x14ac:dyDescent="0.2">
      <c r="A31" s="43" t="s">
        <v>200</v>
      </c>
      <c r="B31" s="14" t="s">
        <v>200</v>
      </c>
      <c r="C31" s="14" t="s">
        <v>80</v>
      </c>
      <c r="D31" s="14"/>
      <c r="E31" s="15"/>
      <c r="F31" s="15"/>
      <c r="G31" s="32">
        <v>43692</v>
      </c>
      <c r="H31" s="16">
        <v>2019</v>
      </c>
      <c r="I31" s="16" t="s">
        <v>63</v>
      </c>
      <c r="J31" s="16">
        <v>10</v>
      </c>
      <c r="K31" s="17">
        <v>0.48309178743959896</v>
      </c>
      <c r="L31" s="5" t="s">
        <v>106</v>
      </c>
      <c r="M31" s="5">
        <v>3.4749022432137462E-2</v>
      </c>
      <c r="N31" s="5">
        <v>9.8759325314898644E-2</v>
      </c>
      <c r="O31" s="5">
        <v>0.28674506619572965</v>
      </c>
      <c r="P31" s="5">
        <v>0.22383029048924669</v>
      </c>
      <c r="Q31" s="5">
        <v>0.55442585086243878</v>
      </c>
      <c r="R31" s="5">
        <v>0.53012666363741601</v>
      </c>
      <c r="S31" s="5">
        <v>0.23471806766413206</v>
      </c>
      <c r="T31" s="5">
        <v>1.9633542865959994</v>
      </c>
      <c r="U31" s="18">
        <f t="shared" si="3"/>
        <v>18.004073359705433</v>
      </c>
      <c r="V31" s="5" t="s">
        <v>165</v>
      </c>
      <c r="W31" s="5">
        <v>4.8472958549214989E-2</v>
      </c>
      <c r="X31" s="5">
        <v>1.4226669877088073E-2</v>
      </c>
      <c r="Y31" s="5">
        <v>5.1943418290425321E-2</v>
      </c>
      <c r="Z31" s="5">
        <v>1.7209770388279467E-2</v>
      </c>
      <c r="AA31" s="5" t="s">
        <v>172</v>
      </c>
      <c r="AB31" s="5" t="s">
        <v>165</v>
      </c>
      <c r="AC31" s="5" t="s">
        <v>173</v>
      </c>
      <c r="AD31" s="5">
        <v>0.13185281710500785</v>
      </c>
      <c r="AE31" s="18">
        <f t="shared" si="4"/>
        <v>0.11464304671672837</v>
      </c>
      <c r="AF31" s="5" t="s">
        <v>167</v>
      </c>
      <c r="AG31" s="19" t="s">
        <v>90</v>
      </c>
      <c r="AH31" s="19">
        <v>8.5221736414740796</v>
      </c>
      <c r="AI31" s="5" t="s">
        <v>174</v>
      </c>
      <c r="AJ31" s="5" t="s">
        <v>175</v>
      </c>
      <c r="AK31" s="5" t="s">
        <v>174</v>
      </c>
      <c r="AL31" s="5" t="s">
        <v>174</v>
      </c>
      <c r="AM31" s="5" t="s">
        <v>176</v>
      </c>
      <c r="AN31" s="5">
        <v>1.1651646292495761</v>
      </c>
      <c r="AO31" s="5">
        <v>1.6701525832069242</v>
      </c>
      <c r="AP31" s="5" t="s">
        <v>174</v>
      </c>
      <c r="AQ31" s="5">
        <v>1.2679872698610988</v>
      </c>
      <c r="AR31" s="5">
        <v>0.36716932869337615</v>
      </c>
      <c r="AS31" s="5"/>
      <c r="AT31" s="5"/>
      <c r="AU31" s="5"/>
      <c r="AV31" s="5"/>
      <c r="AW31" s="5"/>
      <c r="AX31" s="18" t="s">
        <v>106</v>
      </c>
      <c r="AY31" s="18" t="s">
        <v>106</v>
      </c>
      <c r="AZ31" s="18" t="s">
        <v>106</v>
      </c>
      <c r="BA31" s="18" t="s">
        <v>106</v>
      </c>
      <c r="BB31" s="18" t="s">
        <v>106</v>
      </c>
      <c r="BC31" s="18" t="s">
        <v>106</v>
      </c>
      <c r="BD31" s="18" t="s">
        <v>106</v>
      </c>
      <c r="BE31" s="18" t="s">
        <v>106</v>
      </c>
      <c r="BF31" s="18" t="s">
        <v>106</v>
      </c>
      <c r="BG31" s="18" t="s">
        <v>106</v>
      </c>
      <c r="BH31" s="18" t="s">
        <v>106</v>
      </c>
      <c r="BI31" s="18">
        <v>16</v>
      </c>
      <c r="BJ31" s="18" t="s">
        <v>106</v>
      </c>
      <c r="BK31" s="18" t="s">
        <v>106</v>
      </c>
      <c r="BL31" s="18" t="s">
        <v>106</v>
      </c>
      <c r="BM31" s="18" t="s">
        <v>106</v>
      </c>
      <c r="BN31" s="18" t="s">
        <v>106</v>
      </c>
      <c r="BO31" s="18" t="s">
        <v>106</v>
      </c>
      <c r="BP31" s="18" t="s">
        <v>106</v>
      </c>
      <c r="BQ31" s="18" t="s">
        <v>106</v>
      </c>
      <c r="BR31" s="18" t="s">
        <v>106</v>
      </c>
      <c r="BS31" s="18" t="s">
        <v>106</v>
      </c>
      <c r="BT31" s="18" t="s">
        <v>106</v>
      </c>
      <c r="BU31" s="18" t="s">
        <v>106</v>
      </c>
      <c r="BV31" s="18" t="s">
        <v>106</v>
      </c>
      <c r="BW31" s="18" t="s">
        <v>106</v>
      </c>
      <c r="BX31" s="18" t="s">
        <v>106</v>
      </c>
      <c r="BY31" s="18" t="s">
        <v>106</v>
      </c>
      <c r="BZ31" s="18" t="s">
        <v>106</v>
      </c>
      <c r="CA31" s="18" t="s">
        <v>106</v>
      </c>
      <c r="CB31" s="18" t="s">
        <v>106</v>
      </c>
      <c r="CC31" s="18" t="s">
        <v>106</v>
      </c>
      <c r="CD31" s="18" t="s">
        <v>106</v>
      </c>
      <c r="CE31" s="18" t="s">
        <v>106</v>
      </c>
      <c r="CF31" s="18" t="s">
        <v>106</v>
      </c>
      <c r="CG31" s="18" t="s">
        <v>106</v>
      </c>
      <c r="CH31" s="18" t="s">
        <v>106</v>
      </c>
      <c r="CI31" s="18" t="s">
        <v>106</v>
      </c>
      <c r="CJ31" s="18" t="s">
        <v>106</v>
      </c>
      <c r="CK31" s="18" t="s">
        <v>106</v>
      </c>
      <c r="CL31" s="18" t="s">
        <v>106</v>
      </c>
      <c r="CM31" s="18" t="s">
        <v>106</v>
      </c>
      <c r="CN31" s="18" t="s">
        <v>106</v>
      </c>
      <c r="CO31" s="18" t="s">
        <v>106</v>
      </c>
      <c r="CP31" s="18" t="s">
        <v>106</v>
      </c>
      <c r="CQ31" s="18" t="s">
        <v>106</v>
      </c>
      <c r="CR31" s="18" t="s">
        <v>106</v>
      </c>
      <c r="CS31" s="18" t="s">
        <v>106</v>
      </c>
      <c r="CT31" s="113" t="s">
        <v>106</v>
      </c>
    </row>
    <row r="32" spans="1:98" x14ac:dyDescent="0.2">
      <c r="A32" s="43" t="s">
        <v>99</v>
      </c>
      <c r="B32" s="14" t="s">
        <v>99</v>
      </c>
      <c r="C32" s="14" t="s">
        <v>80</v>
      </c>
      <c r="D32" s="14"/>
      <c r="E32" s="15"/>
      <c r="F32" s="15"/>
      <c r="G32" s="32">
        <v>43692</v>
      </c>
      <c r="H32" s="16">
        <v>2019</v>
      </c>
      <c r="I32" s="16" t="s">
        <v>63</v>
      </c>
      <c r="J32" s="16">
        <v>10</v>
      </c>
      <c r="K32" s="17">
        <v>0.39299937120102102</v>
      </c>
      <c r="L32" s="5" t="s">
        <v>106</v>
      </c>
      <c r="M32" s="5">
        <v>2.7408847836655328E-2</v>
      </c>
      <c r="N32" s="5">
        <v>2.8522119591638306E-2</v>
      </c>
      <c r="O32" s="5">
        <v>0.14955760816723385</v>
      </c>
      <c r="P32" s="5">
        <v>0.16347107438016528</v>
      </c>
      <c r="Q32" s="5">
        <v>0.41700534759358288</v>
      </c>
      <c r="R32" s="5">
        <v>0.40359747204666985</v>
      </c>
      <c r="S32" s="5">
        <v>0.15572192513368982</v>
      </c>
      <c r="T32" s="5">
        <v>1.3452843947496353</v>
      </c>
      <c r="U32" s="18">
        <f t="shared" si="3"/>
        <v>15.035816937286741</v>
      </c>
      <c r="V32" s="5" t="s">
        <v>165</v>
      </c>
      <c r="W32" s="5" t="s">
        <v>167</v>
      </c>
      <c r="X32" s="5" t="s">
        <v>165</v>
      </c>
      <c r="Y32" s="5" t="s">
        <v>168</v>
      </c>
      <c r="Z32" s="5">
        <v>1.8104621981435177E-2</v>
      </c>
      <c r="AA32" s="5" t="s">
        <v>172</v>
      </c>
      <c r="AB32" s="5" t="s">
        <v>165</v>
      </c>
      <c r="AC32" s="5" t="s">
        <v>173</v>
      </c>
      <c r="AD32" s="5">
        <v>1.8104621981435177E-2</v>
      </c>
      <c r="AE32" s="18">
        <f t="shared" si="4"/>
        <v>0</v>
      </c>
      <c r="AF32" s="5" t="s">
        <v>167</v>
      </c>
      <c r="AG32" s="19" t="s">
        <v>90</v>
      </c>
      <c r="AH32" s="19">
        <v>1.9319727891156462</v>
      </c>
      <c r="AI32" s="5" t="s">
        <v>174</v>
      </c>
      <c r="AJ32" s="5" t="s">
        <v>175</v>
      </c>
      <c r="AK32" s="5" t="s">
        <v>174</v>
      </c>
      <c r="AL32" s="5" t="s">
        <v>174</v>
      </c>
      <c r="AM32" s="5" t="s">
        <v>176</v>
      </c>
      <c r="AN32" s="5">
        <v>0.24526239067055391</v>
      </c>
      <c r="AO32" s="5" t="s">
        <v>176</v>
      </c>
      <c r="AP32" s="5" t="s">
        <v>174</v>
      </c>
      <c r="AQ32" s="5" t="s">
        <v>174</v>
      </c>
      <c r="AR32" s="5" t="s">
        <v>175</v>
      </c>
      <c r="AS32" s="5"/>
      <c r="AT32" s="5"/>
      <c r="AU32" s="5"/>
      <c r="AV32" s="5"/>
      <c r="AW32" s="5"/>
      <c r="AX32" s="18" t="s">
        <v>106</v>
      </c>
      <c r="AY32" s="18" t="s">
        <v>106</v>
      </c>
      <c r="AZ32" s="18" t="s">
        <v>106</v>
      </c>
      <c r="BA32" s="18" t="s">
        <v>106</v>
      </c>
      <c r="BB32" s="18" t="s">
        <v>106</v>
      </c>
      <c r="BC32" s="18" t="s">
        <v>106</v>
      </c>
      <c r="BD32" s="18" t="s">
        <v>106</v>
      </c>
      <c r="BE32" s="18" t="s">
        <v>106</v>
      </c>
      <c r="BF32" s="18" t="s">
        <v>106</v>
      </c>
      <c r="BG32" s="18" t="s">
        <v>106</v>
      </c>
      <c r="BH32" s="18" t="s">
        <v>106</v>
      </c>
      <c r="BI32" s="18">
        <v>37</v>
      </c>
      <c r="BJ32" s="18" t="s">
        <v>106</v>
      </c>
      <c r="BK32" s="18" t="s">
        <v>106</v>
      </c>
      <c r="BL32" s="18" t="s">
        <v>106</v>
      </c>
      <c r="BM32" s="18" t="s">
        <v>106</v>
      </c>
      <c r="BN32" s="18" t="s">
        <v>106</v>
      </c>
      <c r="BO32" s="18" t="s">
        <v>106</v>
      </c>
      <c r="BP32" s="18" t="s">
        <v>106</v>
      </c>
      <c r="BQ32" s="18" t="s">
        <v>106</v>
      </c>
      <c r="BR32" s="18" t="s">
        <v>106</v>
      </c>
      <c r="BS32" s="18" t="s">
        <v>106</v>
      </c>
      <c r="BT32" s="18" t="s">
        <v>106</v>
      </c>
      <c r="BU32" s="18" t="s">
        <v>106</v>
      </c>
      <c r="BV32" s="18" t="s">
        <v>106</v>
      </c>
      <c r="BW32" s="18" t="s">
        <v>106</v>
      </c>
      <c r="BX32" s="18" t="s">
        <v>106</v>
      </c>
      <c r="BY32" s="18" t="s">
        <v>106</v>
      </c>
      <c r="BZ32" s="18" t="s">
        <v>106</v>
      </c>
      <c r="CA32" s="18" t="s">
        <v>106</v>
      </c>
      <c r="CB32" s="18" t="s">
        <v>106</v>
      </c>
      <c r="CC32" s="18" t="s">
        <v>106</v>
      </c>
      <c r="CD32" s="18" t="s">
        <v>106</v>
      </c>
      <c r="CE32" s="18" t="s">
        <v>106</v>
      </c>
      <c r="CF32" s="18" t="s">
        <v>106</v>
      </c>
      <c r="CG32" s="18" t="s">
        <v>106</v>
      </c>
      <c r="CH32" s="18" t="s">
        <v>106</v>
      </c>
      <c r="CI32" s="18" t="s">
        <v>106</v>
      </c>
      <c r="CJ32" s="18" t="s">
        <v>106</v>
      </c>
      <c r="CK32" s="18" t="s">
        <v>106</v>
      </c>
      <c r="CL32" s="18" t="s">
        <v>106</v>
      </c>
      <c r="CM32" s="18" t="s">
        <v>106</v>
      </c>
      <c r="CN32" s="18" t="s">
        <v>106</v>
      </c>
      <c r="CO32" s="18" t="s">
        <v>106</v>
      </c>
      <c r="CP32" s="18" t="s">
        <v>106</v>
      </c>
      <c r="CQ32" s="18" t="s">
        <v>106</v>
      </c>
      <c r="CR32" s="18" t="s">
        <v>106</v>
      </c>
      <c r="CS32" s="18" t="s">
        <v>106</v>
      </c>
      <c r="CT32" s="113" t="s">
        <v>106</v>
      </c>
    </row>
    <row r="33" spans="1:98" x14ac:dyDescent="0.2">
      <c r="A33" s="43" t="s">
        <v>67</v>
      </c>
      <c r="B33" s="14" t="s">
        <v>67</v>
      </c>
      <c r="C33" s="14" t="s">
        <v>80</v>
      </c>
      <c r="D33" s="14"/>
      <c r="E33" s="15"/>
      <c r="F33" s="15"/>
      <c r="G33" s="32">
        <v>43691</v>
      </c>
      <c r="H33" s="16">
        <v>2019</v>
      </c>
      <c r="I33" s="16" t="s">
        <v>63</v>
      </c>
      <c r="J33" s="16">
        <v>10</v>
      </c>
      <c r="K33" s="17">
        <v>0.41477587729210202</v>
      </c>
      <c r="L33" s="5" t="s">
        <v>106</v>
      </c>
      <c r="M33" s="5">
        <v>3.9912120102526552E-2</v>
      </c>
      <c r="N33" s="5">
        <v>0.21645917246429877</v>
      </c>
      <c r="O33" s="5">
        <v>0.91005126327352626</v>
      </c>
      <c r="P33" s="5">
        <v>0.90675576711827177</v>
      </c>
      <c r="Q33" s="5">
        <v>2.3846759428780668</v>
      </c>
      <c r="R33" s="5">
        <v>2.0504393994873675</v>
      </c>
      <c r="S33" s="5">
        <v>0.86931526913218604</v>
      </c>
      <c r="T33" s="5">
        <v>7.3776089344562443</v>
      </c>
      <c r="U33" s="18">
        <f t="shared" si="3"/>
        <v>78.004212896654707</v>
      </c>
      <c r="V33" s="5" t="s">
        <v>165</v>
      </c>
      <c r="W33" s="5">
        <v>6.9075613465190408E-2</v>
      </c>
      <c r="X33" s="5">
        <v>2.1512760275296073E-2</v>
      </c>
      <c r="Y33" s="5">
        <v>2.9993879133061476E-2</v>
      </c>
      <c r="Z33" s="5">
        <v>2.6511740130806316E-2</v>
      </c>
      <c r="AA33" s="5" t="s">
        <v>172</v>
      </c>
      <c r="AB33" s="5" t="s">
        <v>165</v>
      </c>
      <c r="AC33" s="5" t="s">
        <v>173</v>
      </c>
      <c r="AD33" s="5">
        <v>0.14709399300435427</v>
      </c>
      <c r="AE33" s="18">
        <f t="shared" si="4"/>
        <v>0.12058225287354796</v>
      </c>
      <c r="AF33" s="5">
        <v>1.6477480776272427E-2</v>
      </c>
      <c r="AG33" s="19">
        <f>AF33*(5/K33)</f>
        <v>0.19863113645671726</v>
      </c>
      <c r="AH33" s="19">
        <v>5.1242751229538275</v>
      </c>
      <c r="AI33" s="5" t="s">
        <v>174</v>
      </c>
      <c r="AJ33" s="5" t="s">
        <v>175</v>
      </c>
      <c r="AK33" s="5" t="s">
        <v>174</v>
      </c>
      <c r="AL33" s="5" t="s">
        <v>174</v>
      </c>
      <c r="AM33" s="5" t="s">
        <v>176</v>
      </c>
      <c r="AN33" s="5">
        <v>1.1640607795639726</v>
      </c>
      <c r="AO33" s="5">
        <v>0.542274095280041</v>
      </c>
      <c r="AP33" s="5" t="s">
        <v>174</v>
      </c>
      <c r="AQ33" s="5">
        <v>0.72747069906285933</v>
      </c>
      <c r="AR33" s="5" t="s">
        <v>175</v>
      </c>
      <c r="AS33" s="5"/>
      <c r="AT33" s="5"/>
      <c r="AU33" s="5"/>
      <c r="AV33" s="5"/>
      <c r="AW33" s="5"/>
      <c r="AX33" s="18" t="s">
        <v>106</v>
      </c>
      <c r="AY33" s="18" t="s">
        <v>106</v>
      </c>
      <c r="AZ33" s="18" t="s">
        <v>106</v>
      </c>
      <c r="BA33" s="18" t="s">
        <v>106</v>
      </c>
      <c r="BB33" s="18" t="s">
        <v>106</v>
      </c>
      <c r="BC33" s="18" t="s">
        <v>106</v>
      </c>
      <c r="BD33" s="18" t="s">
        <v>106</v>
      </c>
      <c r="BE33" s="18" t="s">
        <v>106</v>
      </c>
      <c r="BF33" s="18" t="s">
        <v>106</v>
      </c>
      <c r="BG33" s="18" t="s">
        <v>106</v>
      </c>
      <c r="BH33" s="18" t="s">
        <v>106</v>
      </c>
      <c r="BI33" s="18">
        <v>140</v>
      </c>
      <c r="BJ33" s="18" t="s">
        <v>106</v>
      </c>
      <c r="BK33" s="18" t="s">
        <v>106</v>
      </c>
      <c r="BL33" s="18" t="s">
        <v>106</v>
      </c>
      <c r="BM33" s="18" t="s">
        <v>106</v>
      </c>
      <c r="BN33" s="18" t="s">
        <v>106</v>
      </c>
      <c r="BO33" s="18" t="s">
        <v>106</v>
      </c>
      <c r="BP33" s="18" t="s">
        <v>106</v>
      </c>
      <c r="BQ33" s="18" t="s">
        <v>106</v>
      </c>
      <c r="BR33" s="18" t="s">
        <v>106</v>
      </c>
      <c r="BS33" s="18" t="s">
        <v>106</v>
      </c>
      <c r="BT33" s="18" t="s">
        <v>106</v>
      </c>
      <c r="BU33" s="18" t="s">
        <v>106</v>
      </c>
      <c r="BV33" s="18" t="s">
        <v>106</v>
      </c>
      <c r="BW33" s="18" t="s">
        <v>106</v>
      </c>
      <c r="BX33" s="18" t="s">
        <v>106</v>
      </c>
      <c r="BY33" s="18" t="s">
        <v>106</v>
      </c>
      <c r="BZ33" s="18" t="s">
        <v>106</v>
      </c>
      <c r="CA33" s="18" t="s">
        <v>106</v>
      </c>
      <c r="CB33" s="18" t="s">
        <v>106</v>
      </c>
      <c r="CC33" s="18" t="s">
        <v>106</v>
      </c>
      <c r="CD33" s="18" t="s">
        <v>106</v>
      </c>
      <c r="CE33" s="18" t="s">
        <v>106</v>
      </c>
      <c r="CF33" s="18" t="s">
        <v>106</v>
      </c>
      <c r="CG33" s="18" t="s">
        <v>106</v>
      </c>
      <c r="CH33" s="18" t="s">
        <v>106</v>
      </c>
      <c r="CI33" s="18" t="s">
        <v>106</v>
      </c>
      <c r="CJ33" s="18" t="s">
        <v>106</v>
      </c>
      <c r="CK33" s="18" t="s">
        <v>106</v>
      </c>
      <c r="CL33" s="18" t="s">
        <v>106</v>
      </c>
      <c r="CM33" s="18" t="s">
        <v>106</v>
      </c>
      <c r="CN33" s="18" t="s">
        <v>106</v>
      </c>
      <c r="CO33" s="18" t="s">
        <v>106</v>
      </c>
      <c r="CP33" s="18" t="s">
        <v>106</v>
      </c>
      <c r="CQ33" s="18" t="s">
        <v>106</v>
      </c>
      <c r="CR33" s="18" t="s">
        <v>106</v>
      </c>
      <c r="CS33" s="18" t="s">
        <v>106</v>
      </c>
      <c r="CT33" s="113" t="s">
        <v>106</v>
      </c>
    </row>
    <row r="34" spans="1:98" x14ac:dyDescent="0.2">
      <c r="A34" s="43" t="s">
        <v>68</v>
      </c>
      <c r="B34" s="14" t="s">
        <v>68</v>
      </c>
      <c r="C34" s="14" t="s">
        <v>80</v>
      </c>
      <c r="D34" s="14"/>
      <c r="E34" s="15"/>
      <c r="F34" s="15"/>
      <c r="G34" s="32">
        <v>43712</v>
      </c>
      <c r="H34" s="16">
        <v>2019</v>
      </c>
      <c r="I34" s="16" t="s">
        <v>63</v>
      </c>
      <c r="J34" s="16">
        <v>10</v>
      </c>
      <c r="K34" s="17">
        <v>0.42815814850533396</v>
      </c>
      <c r="L34" s="5" t="s">
        <v>106</v>
      </c>
      <c r="M34" s="5" t="s">
        <v>168</v>
      </c>
      <c r="N34" s="5">
        <v>5.5020698950611339E-2</v>
      </c>
      <c r="O34" s="5">
        <v>0.42993164532588812</v>
      </c>
      <c r="P34" s="5">
        <v>0.38628092808318087</v>
      </c>
      <c r="Q34" s="5">
        <v>1.9109078656012319</v>
      </c>
      <c r="R34" s="5">
        <v>1.453643978049485</v>
      </c>
      <c r="S34" s="5">
        <v>0.82737075190141518</v>
      </c>
      <c r="T34" s="5">
        <v>5.0631558679118127</v>
      </c>
      <c r="U34" s="18">
        <f t="shared" si="3"/>
        <v>54.61620847524717</v>
      </c>
      <c r="V34" s="5" t="s">
        <v>165</v>
      </c>
      <c r="W34" s="5">
        <v>4.1963125618521668E-2</v>
      </c>
      <c r="X34" s="5">
        <v>1.8856955595146985E-2</v>
      </c>
      <c r="Y34" s="5">
        <v>3.8942599699661018E-2</v>
      </c>
      <c r="Z34" s="5" t="s">
        <v>167</v>
      </c>
      <c r="AA34" s="5" t="s">
        <v>172</v>
      </c>
      <c r="AB34" s="5" t="s">
        <v>165</v>
      </c>
      <c r="AC34" s="5" t="s">
        <v>173</v>
      </c>
      <c r="AD34" s="5">
        <v>9.9762680913329668E-2</v>
      </c>
      <c r="AE34" s="18">
        <f t="shared" si="4"/>
        <v>9.9762680913329668E-2</v>
      </c>
      <c r="AF34" s="5" t="s">
        <v>167</v>
      </c>
      <c r="AG34" s="19" t="s">
        <v>90</v>
      </c>
      <c r="AH34" s="19">
        <v>14.363227170428972</v>
      </c>
      <c r="AI34" s="5" t="s">
        <v>174</v>
      </c>
      <c r="AJ34" s="5" t="s">
        <v>175</v>
      </c>
      <c r="AK34" s="5" t="s">
        <v>174</v>
      </c>
      <c r="AL34" s="5" t="s">
        <v>174</v>
      </c>
      <c r="AM34" s="5" t="s">
        <v>176</v>
      </c>
      <c r="AN34" s="5">
        <v>2.4795744390643115</v>
      </c>
      <c r="AO34" s="5">
        <v>0.37764441110277569</v>
      </c>
      <c r="AP34" s="5" t="s">
        <v>174</v>
      </c>
      <c r="AQ34" s="5">
        <v>0.88047011752938253</v>
      </c>
      <c r="AR34" s="5" t="s">
        <v>175</v>
      </c>
      <c r="AS34" s="5"/>
      <c r="AT34" s="5"/>
      <c r="AU34" s="5"/>
      <c r="AV34" s="5"/>
      <c r="AW34" s="5"/>
      <c r="AX34" s="18" t="s">
        <v>106</v>
      </c>
      <c r="AY34" s="18" t="s">
        <v>106</v>
      </c>
      <c r="AZ34" s="18" t="s">
        <v>106</v>
      </c>
      <c r="BA34" s="18" t="s">
        <v>106</v>
      </c>
      <c r="BB34" s="18" t="s">
        <v>106</v>
      </c>
      <c r="BC34" s="18" t="s">
        <v>106</v>
      </c>
      <c r="BD34" s="18" t="s">
        <v>106</v>
      </c>
      <c r="BE34" s="18" t="s">
        <v>106</v>
      </c>
      <c r="BF34" s="18" t="s">
        <v>106</v>
      </c>
      <c r="BG34" s="18" t="s">
        <v>106</v>
      </c>
      <c r="BH34" s="18" t="s">
        <v>106</v>
      </c>
      <c r="BI34" s="18">
        <v>120</v>
      </c>
      <c r="BJ34" s="18" t="s">
        <v>106</v>
      </c>
      <c r="BK34" s="18" t="s">
        <v>106</v>
      </c>
      <c r="BL34" s="18" t="s">
        <v>106</v>
      </c>
      <c r="BM34" s="18" t="s">
        <v>106</v>
      </c>
      <c r="BN34" s="18" t="s">
        <v>106</v>
      </c>
      <c r="BO34" s="18" t="s">
        <v>106</v>
      </c>
      <c r="BP34" s="18" t="s">
        <v>106</v>
      </c>
      <c r="BQ34" s="18" t="s">
        <v>106</v>
      </c>
      <c r="BR34" s="18" t="s">
        <v>106</v>
      </c>
      <c r="BS34" s="18" t="s">
        <v>106</v>
      </c>
      <c r="BT34" s="18" t="s">
        <v>106</v>
      </c>
      <c r="BU34" s="18" t="s">
        <v>106</v>
      </c>
      <c r="BV34" s="18" t="s">
        <v>106</v>
      </c>
      <c r="BW34" s="18" t="s">
        <v>106</v>
      </c>
      <c r="BX34" s="18" t="s">
        <v>106</v>
      </c>
      <c r="BY34" s="18" t="s">
        <v>106</v>
      </c>
      <c r="BZ34" s="18" t="s">
        <v>106</v>
      </c>
      <c r="CA34" s="18" t="s">
        <v>106</v>
      </c>
      <c r="CB34" s="18" t="s">
        <v>106</v>
      </c>
      <c r="CC34" s="18" t="s">
        <v>106</v>
      </c>
      <c r="CD34" s="18" t="s">
        <v>106</v>
      </c>
      <c r="CE34" s="18" t="s">
        <v>106</v>
      </c>
      <c r="CF34" s="18" t="s">
        <v>106</v>
      </c>
      <c r="CG34" s="18" t="s">
        <v>106</v>
      </c>
      <c r="CH34" s="18" t="s">
        <v>106</v>
      </c>
      <c r="CI34" s="18" t="s">
        <v>106</v>
      </c>
      <c r="CJ34" s="18" t="s">
        <v>106</v>
      </c>
      <c r="CK34" s="18" t="s">
        <v>106</v>
      </c>
      <c r="CL34" s="18" t="s">
        <v>106</v>
      </c>
      <c r="CM34" s="18" t="s">
        <v>106</v>
      </c>
      <c r="CN34" s="18" t="s">
        <v>106</v>
      </c>
      <c r="CO34" s="18" t="s">
        <v>106</v>
      </c>
      <c r="CP34" s="18" t="s">
        <v>106</v>
      </c>
      <c r="CQ34" s="18" t="s">
        <v>106</v>
      </c>
      <c r="CR34" s="18" t="s">
        <v>106</v>
      </c>
      <c r="CS34" s="18" t="s">
        <v>106</v>
      </c>
      <c r="CT34" s="113" t="s">
        <v>106</v>
      </c>
    </row>
    <row r="35" spans="1:98" x14ac:dyDescent="0.2">
      <c r="A35" s="43" t="s">
        <v>104</v>
      </c>
      <c r="B35" s="14" t="s">
        <v>104</v>
      </c>
      <c r="C35" s="14" t="s">
        <v>80</v>
      </c>
      <c r="D35" s="14"/>
      <c r="E35" s="15"/>
      <c r="F35" s="15"/>
      <c r="G35" s="32">
        <v>43703</v>
      </c>
      <c r="H35" s="16">
        <v>2019</v>
      </c>
      <c r="I35" s="16" t="s">
        <v>63</v>
      </c>
      <c r="J35" s="16">
        <v>10</v>
      </c>
      <c r="K35" s="17">
        <v>0.25776381066721099</v>
      </c>
      <c r="L35" s="5" t="s">
        <v>106</v>
      </c>
      <c r="M35" s="5">
        <v>1.8235294117647058E-2</v>
      </c>
      <c r="N35" s="5">
        <v>5.033088235294117E-2</v>
      </c>
      <c r="O35" s="5">
        <v>0.31844669117647056</v>
      </c>
      <c r="P35" s="5">
        <v>0.35080882352941178</v>
      </c>
      <c r="Q35" s="5">
        <v>1.0370863970588236</v>
      </c>
      <c r="R35" s="5">
        <v>0.78079044117647045</v>
      </c>
      <c r="S35" s="5">
        <v>0.3138786764705882</v>
      </c>
      <c r="T35" s="5">
        <v>2.869577205882353</v>
      </c>
      <c r="U35" s="18">
        <f>SUM(M35,N35,O35,Q35,R35,S35)*(5/K35)</f>
        <v>48.858068474259689</v>
      </c>
      <c r="V35" s="5" t="s">
        <v>165</v>
      </c>
      <c r="W35" s="5">
        <v>3.6886673667901416E-2</v>
      </c>
      <c r="X35" s="5" t="s">
        <v>165</v>
      </c>
      <c r="Y35" s="5">
        <v>2.4130546386092033E-2</v>
      </c>
      <c r="Z35" s="5" t="s">
        <v>167</v>
      </c>
      <c r="AA35" s="5" t="s">
        <v>172</v>
      </c>
      <c r="AB35" s="5" t="s">
        <v>165</v>
      </c>
      <c r="AC35" s="5" t="s">
        <v>173</v>
      </c>
      <c r="AD35" s="5">
        <v>6.1017220053993446E-2</v>
      </c>
      <c r="AE35" s="18">
        <f t="shared" si="4"/>
        <v>6.1017220053993446E-2</v>
      </c>
      <c r="AF35" s="5">
        <v>3.4742647058823524E-2</v>
      </c>
      <c r="AG35" s="19">
        <f>AF35*(5/K35)</f>
        <v>0.67392406577350039</v>
      </c>
      <c r="AH35" s="19">
        <v>23.714265821903503</v>
      </c>
      <c r="AI35" s="5" t="s">
        <v>174</v>
      </c>
      <c r="AJ35" s="5" t="s">
        <v>175</v>
      </c>
      <c r="AK35" s="5" t="s">
        <v>174</v>
      </c>
      <c r="AL35" s="5" t="s">
        <v>174</v>
      </c>
      <c r="AM35" s="5" t="s">
        <v>176</v>
      </c>
      <c r="AN35" s="5">
        <v>2.5174406461045744</v>
      </c>
      <c r="AO35" s="5">
        <v>0.4015456380978904</v>
      </c>
      <c r="AP35" s="5" t="s">
        <v>174</v>
      </c>
      <c r="AQ35" s="5">
        <v>0.7874631576504445</v>
      </c>
      <c r="AR35" s="5">
        <v>0.10547007356866021</v>
      </c>
      <c r="AS35" s="5"/>
      <c r="AT35" s="5"/>
      <c r="AU35" s="5"/>
      <c r="AV35" s="5"/>
      <c r="AW35" s="5"/>
      <c r="AX35" s="18" t="s">
        <v>106</v>
      </c>
      <c r="AY35" s="18" t="s">
        <v>106</v>
      </c>
      <c r="AZ35" s="18" t="s">
        <v>106</v>
      </c>
      <c r="BA35" s="18" t="s">
        <v>106</v>
      </c>
      <c r="BB35" s="18" t="s">
        <v>106</v>
      </c>
      <c r="BC35" s="18" t="s">
        <v>106</v>
      </c>
      <c r="BD35" s="18" t="s">
        <v>106</v>
      </c>
      <c r="BE35" s="18" t="s">
        <v>106</v>
      </c>
      <c r="BF35" s="18" t="s">
        <v>106</v>
      </c>
      <c r="BG35" s="18" t="s">
        <v>106</v>
      </c>
      <c r="BH35" s="18" t="s">
        <v>106</v>
      </c>
      <c r="BI35" s="18">
        <v>64</v>
      </c>
      <c r="BJ35" s="18" t="s">
        <v>106</v>
      </c>
      <c r="BK35" s="18" t="s">
        <v>106</v>
      </c>
      <c r="BL35" s="18" t="s">
        <v>106</v>
      </c>
      <c r="BM35" s="18" t="s">
        <v>106</v>
      </c>
      <c r="BN35" s="18" t="s">
        <v>106</v>
      </c>
      <c r="BO35" s="18" t="s">
        <v>106</v>
      </c>
      <c r="BP35" s="18" t="s">
        <v>106</v>
      </c>
      <c r="BQ35" s="18" t="s">
        <v>106</v>
      </c>
      <c r="BR35" s="18" t="s">
        <v>106</v>
      </c>
      <c r="BS35" s="18" t="s">
        <v>106</v>
      </c>
      <c r="BT35" s="18" t="s">
        <v>106</v>
      </c>
      <c r="BU35" s="18" t="s">
        <v>106</v>
      </c>
      <c r="BV35" s="18" t="s">
        <v>106</v>
      </c>
      <c r="BW35" s="18" t="s">
        <v>106</v>
      </c>
      <c r="BX35" s="18" t="s">
        <v>106</v>
      </c>
      <c r="BY35" s="18" t="s">
        <v>106</v>
      </c>
      <c r="BZ35" s="18" t="s">
        <v>106</v>
      </c>
      <c r="CA35" s="18" t="s">
        <v>106</v>
      </c>
      <c r="CB35" s="18" t="s">
        <v>106</v>
      </c>
      <c r="CC35" s="18" t="s">
        <v>106</v>
      </c>
      <c r="CD35" s="18" t="s">
        <v>106</v>
      </c>
      <c r="CE35" s="18" t="s">
        <v>106</v>
      </c>
      <c r="CF35" s="18" t="s">
        <v>106</v>
      </c>
      <c r="CG35" s="18" t="s">
        <v>106</v>
      </c>
      <c r="CH35" s="18" t="s">
        <v>106</v>
      </c>
      <c r="CI35" s="18" t="s">
        <v>106</v>
      </c>
      <c r="CJ35" s="18" t="s">
        <v>106</v>
      </c>
      <c r="CK35" s="18" t="s">
        <v>106</v>
      </c>
      <c r="CL35" s="18" t="s">
        <v>106</v>
      </c>
      <c r="CM35" s="18" t="s">
        <v>106</v>
      </c>
      <c r="CN35" s="18" t="s">
        <v>106</v>
      </c>
      <c r="CO35" s="18" t="s">
        <v>106</v>
      </c>
      <c r="CP35" s="18" t="s">
        <v>106</v>
      </c>
      <c r="CQ35" s="18" t="s">
        <v>106</v>
      </c>
      <c r="CR35" s="18" t="s">
        <v>106</v>
      </c>
      <c r="CS35" s="18" t="s">
        <v>106</v>
      </c>
      <c r="CT35" s="113" t="s">
        <v>106</v>
      </c>
    </row>
    <row r="36" spans="1:98" x14ac:dyDescent="0.2">
      <c r="A36" s="43" t="s">
        <v>105</v>
      </c>
      <c r="B36" s="14" t="s">
        <v>105</v>
      </c>
      <c r="C36" s="14" t="s">
        <v>80</v>
      </c>
      <c r="D36" s="14"/>
      <c r="E36" s="15"/>
      <c r="F36" s="15"/>
      <c r="G36" s="32">
        <v>43720</v>
      </c>
      <c r="H36" s="16">
        <v>2019</v>
      </c>
      <c r="I36" s="16" t="s">
        <v>63</v>
      </c>
      <c r="J36" s="16">
        <v>5</v>
      </c>
      <c r="K36" s="17">
        <v>0.34338783314476201</v>
      </c>
      <c r="L36" s="5" t="s">
        <v>106</v>
      </c>
      <c r="M36" s="5">
        <v>0.32939973412414358</v>
      </c>
      <c r="N36" s="5">
        <v>0.81547192964515802</v>
      </c>
      <c r="O36" s="5">
        <v>2.9470600265875859</v>
      </c>
      <c r="P36" s="5">
        <v>2.8493199713672155</v>
      </c>
      <c r="Q36" s="5">
        <v>5.8233766233766229</v>
      </c>
      <c r="R36" s="5">
        <v>5.3956437263523878</v>
      </c>
      <c r="S36" s="5">
        <v>1.7062480826260356</v>
      </c>
      <c r="T36" s="5">
        <v>19.866520094079149</v>
      </c>
      <c r="U36" s="18">
        <f t="shared" si="3"/>
        <v>247.78397019585131</v>
      </c>
      <c r="V36" s="5" t="s">
        <v>165</v>
      </c>
      <c r="W36" s="5">
        <v>6.7278790660348614E-2</v>
      </c>
      <c r="X36" s="5">
        <v>2.9757371587653122E-2</v>
      </c>
      <c r="Y36" s="5">
        <v>4.3582571384438613E-2</v>
      </c>
      <c r="Z36" s="5" t="s">
        <v>167</v>
      </c>
      <c r="AA36" s="5">
        <v>2.0737799695178239E-2</v>
      </c>
      <c r="AB36" s="5">
        <v>1.5398213134833114E-2</v>
      </c>
      <c r="AC36" s="5" t="s">
        <v>173</v>
      </c>
      <c r="AD36" s="5">
        <v>0.17675474646245171</v>
      </c>
      <c r="AE36" s="18">
        <f t="shared" si="4"/>
        <v>0.17675474646245171</v>
      </c>
      <c r="AF36" s="5" t="s">
        <v>167</v>
      </c>
      <c r="AG36" s="19" t="s">
        <v>90</v>
      </c>
      <c r="AH36" s="19">
        <v>21.903546099290782</v>
      </c>
      <c r="AI36" s="5" t="s">
        <v>174</v>
      </c>
      <c r="AJ36" s="5" t="s">
        <v>175</v>
      </c>
      <c r="AK36" s="5" t="s">
        <v>174</v>
      </c>
      <c r="AL36" s="5" t="s">
        <v>174</v>
      </c>
      <c r="AM36" s="5" t="s">
        <v>176</v>
      </c>
      <c r="AN36" s="5">
        <v>2.1665484633569743</v>
      </c>
      <c r="AO36" s="5">
        <v>0.54358156028368798</v>
      </c>
      <c r="AP36" s="5" t="s">
        <v>174</v>
      </c>
      <c r="AQ36" s="5">
        <v>0.88122537431048076</v>
      </c>
      <c r="AR36" s="5" t="s">
        <v>175</v>
      </c>
      <c r="AS36" s="5"/>
      <c r="AT36" s="5"/>
      <c r="AU36" s="5"/>
      <c r="AV36" s="5"/>
      <c r="AW36" s="5"/>
      <c r="AX36" s="18" t="s">
        <v>106</v>
      </c>
      <c r="AY36" s="18" t="s">
        <v>106</v>
      </c>
      <c r="AZ36" s="18" t="s">
        <v>106</v>
      </c>
      <c r="BA36" s="18" t="s">
        <v>106</v>
      </c>
      <c r="BB36" s="18" t="s">
        <v>106</v>
      </c>
      <c r="BC36" s="18" t="s">
        <v>106</v>
      </c>
      <c r="BD36" s="18" t="s">
        <v>106</v>
      </c>
      <c r="BE36" s="18" t="s">
        <v>106</v>
      </c>
      <c r="BF36" s="18" t="s">
        <v>106</v>
      </c>
      <c r="BG36" s="18" t="s">
        <v>106</v>
      </c>
      <c r="BH36" s="18" t="s">
        <v>106</v>
      </c>
      <c r="BI36" s="18">
        <v>80</v>
      </c>
      <c r="BJ36" s="18" t="s">
        <v>106</v>
      </c>
      <c r="BK36" s="18" t="s">
        <v>106</v>
      </c>
      <c r="BL36" s="18" t="s">
        <v>106</v>
      </c>
      <c r="BM36" s="18" t="s">
        <v>106</v>
      </c>
      <c r="BN36" s="18" t="s">
        <v>106</v>
      </c>
      <c r="BO36" s="18" t="s">
        <v>106</v>
      </c>
      <c r="BP36" s="18" t="s">
        <v>106</v>
      </c>
      <c r="BQ36" s="18" t="s">
        <v>106</v>
      </c>
      <c r="BR36" s="18" t="s">
        <v>106</v>
      </c>
      <c r="BS36" s="18" t="s">
        <v>106</v>
      </c>
      <c r="BT36" s="18" t="s">
        <v>106</v>
      </c>
      <c r="BU36" s="18" t="s">
        <v>106</v>
      </c>
      <c r="BV36" s="18" t="s">
        <v>106</v>
      </c>
      <c r="BW36" s="18" t="s">
        <v>106</v>
      </c>
      <c r="BX36" s="18" t="s">
        <v>106</v>
      </c>
      <c r="BY36" s="18" t="s">
        <v>106</v>
      </c>
      <c r="BZ36" s="18" t="s">
        <v>106</v>
      </c>
      <c r="CA36" s="18" t="s">
        <v>106</v>
      </c>
      <c r="CB36" s="18" t="s">
        <v>106</v>
      </c>
      <c r="CC36" s="18" t="s">
        <v>106</v>
      </c>
      <c r="CD36" s="18" t="s">
        <v>106</v>
      </c>
      <c r="CE36" s="18" t="s">
        <v>106</v>
      </c>
      <c r="CF36" s="18" t="s">
        <v>106</v>
      </c>
      <c r="CG36" s="18" t="s">
        <v>106</v>
      </c>
      <c r="CH36" s="18" t="s">
        <v>106</v>
      </c>
      <c r="CI36" s="18" t="s">
        <v>106</v>
      </c>
      <c r="CJ36" s="18" t="s">
        <v>106</v>
      </c>
      <c r="CK36" s="18" t="s">
        <v>106</v>
      </c>
      <c r="CL36" s="18" t="s">
        <v>106</v>
      </c>
      <c r="CM36" s="18" t="s">
        <v>106</v>
      </c>
      <c r="CN36" s="18" t="s">
        <v>106</v>
      </c>
      <c r="CO36" s="18" t="s">
        <v>106</v>
      </c>
      <c r="CP36" s="18" t="s">
        <v>106</v>
      </c>
      <c r="CQ36" s="18" t="s">
        <v>106</v>
      </c>
      <c r="CR36" s="18" t="s">
        <v>106</v>
      </c>
      <c r="CS36" s="18" t="s">
        <v>106</v>
      </c>
      <c r="CT36" s="113" t="s">
        <v>106</v>
      </c>
    </row>
    <row r="37" spans="1:98" x14ac:dyDescent="0.2">
      <c r="A37" s="43" t="s">
        <v>69</v>
      </c>
      <c r="B37" s="14" t="s">
        <v>69</v>
      </c>
      <c r="C37" s="14" t="s">
        <v>80</v>
      </c>
      <c r="D37" s="14"/>
      <c r="E37" s="15"/>
      <c r="F37" s="15"/>
      <c r="G37" s="32">
        <v>43693</v>
      </c>
      <c r="H37" s="16">
        <v>2019</v>
      </c>
      <c r="I37" s="16" t="s">
        <v>63</v>
      </c>
      <c r="J37" s="16">
        <v>10</v>
      </c>
      <c r="K37" s="17">
        <v>0.38279621612951198</v>
      </c>
      <c r="L37" s="5" t="s">
        <v>106</v>
      </c>
      <c r="M37" s="5" t="s">
        <v>168</v>
      </c>
      <c r="N37" s="5">
        <v>0.12531170805879371</v>
      </c>
      <c r="O37" s="5">
        <v>0.70715661429295495</v>
      </c>
      <c r="P37" s="5">
        <v>0.47839837810440955</v>
      </c>
      <c r="Q37" s="5">
        <v>2.0338773441459703</v>
      </c>
      <c r="R37" s="5">
        <v>1.7000506842372023</v>
      </c>
      <c r="S37" s="5">
        <v>0.71883426254434868</v>
      </c>
      <c r="T37" s="5">
        <v>5.7636289913836798</v>
      </c>
      <c r="U37" s="18">
        <f t="shared" si="3"/>
        <v>69.034520073352951</v>
      </c>
      <c r="V37" s="5" t="s">
        <v>165</v>
      </c>
      <c r="W37" s="5">
        <v>3.7533461434296971E-2</v>
      </c>
      <c r="X37" s="5">
        <v>1.8260685769526004E-2</v>
      </c>
      <c r="Y37" s="5">
        <v>3.1073313166775973E-2</v>
      </c>
      <c r="Z37" s="5">
        <v>4.746055593872088E-2</v>
      </c>
      <c r="AA37" s="5" t="s">
        <v>172</v>
      </c>
      <c r="AB37" s="5" t="s">
        <v>165</v>
      </c>
      <c r="AC37" s="5" t="s">
        <v>173</v>
      </c>
      <c r="AD37" s="5">
        <v>0.13432801630931984</v>
      </c>
      <c r="AE37" s="18">
        <f t="shared" si="4"/>
        <v>8.6867460370598948E-2</v>
      </c>
      <c r="AF37" s="5" t="s">
        <v>167</v>
      </c>
      <c r="AG37" s="19" t="s">
        <v>90</v>
      </c>
      <c r="AH37" s="19">
        <v>2.4312307486272933</v>
      </c>
      <c r="AI37" s="5" t="s">
        <v>174</v>
      </c>
      <c r="AJ37" s="5" t="s">
        <v>175</v>
      </c>
      <c r="AK37" s="5" t="s">
        <v>174</v>
      </c>
      <c r="AL37" s="5" t="s">
        <v>174</v>
      </c>
      <c r="AM37" s="5" t="s">
        <v>176</v>
      </c>
      <c r="AN37" s="5">
        <v>0.48600508905852413</v>
      </c>
      <c r="AO37" s="5" t="s">
        <v>176</v>
      </c>
      <c r="AP37" s="5" t="s">
        <v>174</v>
      </c>
      <c r="AQ37" s="5">
        <v>0.20090620954421679</v>
      </c>
      <c r="AR37" s="5" t="s">
        <v>175</v>
      </c>
      <c r="AS37" s="5"/>
      <c r="AT37" s="5"/>
      <c r="AU37" s="5"/>
      <c r="AV37" s="5"/>
      <c r="AW37" s="5"/>
      <c r="AX37" s="18" t="s">
        <v>106</v>
      </c>
      <c r="AY37" s="18" t="s">
        <v>106</v>
      </c>
      <c r="AZ37" s="18" t="s">
        <v>106</v>
      </c>
      <c r="BA37" s="18" t="s">
        <v>106</v>
      </c>
      <c r="BB37" s="18" t="s">
        <v>106</v>
      </c>
      <c r="BC37" s="18" t="s">
        <v>106</v>
      </c>
      <c r="BD37" s="18" t="s">
        <v>106</v>
      </c>
      <c r="BE37" s="18" t="s">
        <v>106</v>
      </c>
      <c r="BF37" s="18" t="s">
        <v>106</v>
      </c>
      <c r="BG37" s="18" t="s">
        <v>106</v>
      </c>
      <c r="BH37" s="18" t="s">
        <v>106</v>
      </c>
      <c r="BI37" s="18">
        <v>28</v>
      </c>
      <c r="BJ37" s="18" t="s">
        <v>106</v>
      </c>
      <c r="BK37" s="18" t="s">
        <v>106</v>
      </c>
      <c r="BL37" s="18" t="s">
        <v>106</v>
      </c>
      <c r="BM37" s="18" t="s">
        <v>106</v>
      </c>
      <c r="BN37" s="18" t="s">
        <v>106</v>
      </c>
      <c r="BO37" s="18" t="s">
        <v>106</v>
      </c>
      <c r="BP37" s="18" t="s">
        <v>106</v>
      </c>
      <c r="BQ37" s="18" t="s">
        <v>106</v>
      </c>
      <c r="BR37" s="18" t="s">
        <v>106</v>
      </c>
      <c r="BS37" s="18" t="s">
        <v>106</v>
      </c>
      <c r="BT37" s="18" t="s">
        <v>106</v>
      </c>
      <c r="BU37" s="18" t="s">
        <v>106</v>
      </c>
      <c r="BV37" s="18" t="s">
        <v>106</v>
      </c>
      <c r="BW37" s="18" t="s">
        <v>106</v>
      </c>
      <c r="BX37" s="18" t="s">
        <v>106</v>
      </c>
      <c r="BY37" s="18" t="s">
        <v>106</v>
      </c>
      <c r="BZ37" s="18" t="s">
        <v>106</v>
      </c>
      <c r="CA37" s="18" t="s">
        <v>106</v>
      </c>
      <c r="CB37" s="18" t="s">
        <v>106</v>
      </c>
      <c r="CC37" s="18" t="s">
        <v>106</v>
      </c>
      <c r="CD37" s="18" t="s">
        <v>106</v>
      </c>
      <c r="CE37" s="18" t="s">
        <v>106</v>
      </c>
      <c r="CF37" s="18" t="s">
        <v>106</v>
      </c>
      <c r="CG37" s="18" t="s">
        <v>106</v>
      </c>
      <c r="CH37" s="18" t="s">
        <v>106</v>
      </c>
      <c r="CI37" s="18" t="s">
        <v>106</v>
      </c>
      <c r="CJ37" s="18" t="s">
        <v>106</v>
      </c>
      <c r="CK37" s="18" t="s">
        <v>106</v>
      </c>
      <c r="CL37" s="18" t="s">
        <v>106</v>
      </c>
      <c r="CM37" s="18" t="s">
        <v>106</v>
      </c>
      <c r="CN37" s="18" t="s">
        <v>106</v>
      </c>
      <c r="CO37" s="18" t="s">
        <v>106</v>
      </c>
      <c r="CP37" s="18" t="s">
        <v>106</v>
      </c>
      <c r="CQ37" s="18" t="s">
        <v>106</v>
      </c>
      <c r="CR37" s="18" t="s">
        <v>106</v>
      </c>
      <c r="CS37" s="18" t="s">
        <v>106</v>
      </c>
      <c r="CT37" s="113" t="s">
        <v>106</v>
      </c>
    </row>
    <row r="38" spans="1:98" x14ac:dyDescent="0.2">
      <c r="A38" s="43" t="s">
        <v>70</v>
      </c>
      <c r="B38" s="14" t="s">
        <v>70</v>
      </c>
      <c r="C38" s="14" t="s">
        <v>80</v>
      </c>
      <c r="D38" s="14"/>
      <c r="E38" s="15"/>
      <c r="F38" s="15"/>
      <c r="G38" s="32">
        <v>43684</v>
      </c>
      <c r="H38" s="16">
        <v>2019</v>
      </c>
      <c r="I38" s="16" t="s">
        <v>63</v>
      </c>
      <c r="J38" s="16">
        <v>10</v>
      </c>
      <c r="K38" s="17">
        <v>0.365732018175774</v>
      </c>
      <c r="L38" s="5" t="s">
        <v>106</v>
      </c>
      <c r="M38" s="5">
        <v>2.372640552060077E-2</v>
      </c>
      <c r="N38" s="5">
        <v>6.8794398213923275E-2</v>
      </c>
      <c r="O38" s="5">
        <v>0.37298558960828093</v>
      </c>
      <c r="P38" s="5">
        <v>0.33863405723564038</v>
      </c>
      <c r="Q38" s="5">
        <v>1.4297138217982546</v>
      </c>
      <c r="R38" s="5">
        <v>1.1498883702049929</v>
      </c>
      <c r="S38" s="5">
        <v>0.47897300588593472</v>
      </c>
      <c r="T38" s="5">
        <v>3.8627156484676273</v>
      </c>
      <c r="U38" s="18">
        <f t="shared" si="3"/>
        <v>48.178466966191117</v>
      </c>
      <c r="V38" s="5" t="s">
        <v>165</v>
      </c>
      <c r="W38" s="5">
        <v>0.11877956305425678</v>
      </c>
      <c r="X38" s="5">
        <v>8.5177941729453185E-2</v>
      </c>
      <c r="Y38" s="5">
        <v>0.1431994329356116</v>
      </c>
      <c r="Z38" s="5">
        <v>4.2798326760831285E-2</v>
      </c>
      <c r="AA38" s="5">
        <v>3.4394182931485662E-2</v>
      </c>
      <c r="AB38" s="5">
        <v>2.5257293465773597E-2</v>
      </c>
      <c r="AC38" s="5" t="s">
        <v>173</v>
      </c>
      <c r="AD38" s="5">
        <v>0.44960674087741209</v>
      </c>
      <c r="AE38" s="18">
        <f t="shared" si="4"/>
        <v>0.40680841411658086</v>
      </c>
      <c r="AF38" s="5" t="s">
        <v>167</v>
      </c>
      <c r="AG38" s="19" t="s">
        <v>90</v>
      </c>
      <c r="AH38" s="19">
        <v>11.199420132282325</v>
      </c>
      <c r="AI38" s="5" t="s">
        <v>174</v>
      </c>
      <c r="AJ38" s="5" t="s">
        <v>175</v>
      </c>
      <c r="AK38" s="5" t="s">
        <v>174</v>
      </c>
      <c r="AL38" s="5" t="s">
        <v>174</v>
      </c>
      <c r="AM38" s="5" t="s">
        <v>176</v>
      </c>
      <c r="AN38" s="5">
        <v>0.61049198151671646</v>
      </c>
      <c r="AO38" s="5" t="s">
        <v>176</v>
      </c>
      <c r="AP38" s="5" t="s">
        <v>174</v>
      </c>
      <c r="AQ38" s="5">
        <v>0.31533327293044605</v>
      </c>
      <c r="AR38" s="5" t="s">
        <v>175</v>
      </c>
      <c r="AS38" s="5"/>
      <c r="AT38" s="5"/>
      <c r="AU38" s="5"/>
      <c r="AV38" s="5"/>
      <c r="AW38" s="5"/>
      <c r="AX38" s="18" t="s">
        <v>106</v>
      </c>
      <c r="AY38" s="18" t="s">
        <v>106</v>
      </c>
      <c r="AZ38" s="18" t="s">
        <v>106</v>
      </c>
      <c r="BA38" s="18" t="s">
        <v>106</v>
      </c>
      <c r="BB38" s="18" t="s">
        <v>106</v>
      </c>
      <c r="BC38" s="18" t="s">
        <v>106</v>
      </c>
      <c r="BD38" s="18" t="s">
        <v>106</v>
      </c>
      <c r="BE38" s="18" t="s">
        <v>106</v>
      </c>
      <c r="BF38" s="18" t="s">
        <v>106</v>
      </c>
      <c r="BG38" s="18" t="s">
        <v>106</v>
      </c>
      <c r="BH38" s="18" t="s">
        <v>106</v>
      </c>
      <c r="BI38" s="18">
        <v>40</v>
      </c>
      <c r="BJ38" s="18" t="s">
        <v>106</v>
      </c>
      <c r="BK38" s="18" t="s">
        <v>106</v>
      </c>
      <c r="BL38" s="18" t="s">
        <v>106</v>
      </c>
      <c r="BM38" s="18" t="s">
        <v>106</v>
      </c>
      <c r="BN38" s="18" t="s">
        <v>106</v>
      </c>
      <c r="BO38" s="18" t="s">
        <v>106</v>
      </c>
      <c r="BP38" s="18" t="s">
        <v>106</v>
      </c>
      <c r="BQ38" s="18" t="s">
        <v>106</v>
      </c>
      <c r="BR38" s="18" t="s">
        <v>106</v>
      </c>
      <c r="BS38" s="18" t="s">
        <v>106</v>
      </c>
      <c r="BT38" s="18" t="s">
        <v>106</v>
      </c>
      <c r="BU38" s="18" t="s">
        <v>106</v>
      </c>
      <c r="BV38" s="18" t="s">
        <v>106</v>
      </c>
      <c r="BW38" s="18" t="s">
        <v>106</v>
      </c>
      <c r="BX38" s="18" t="s">
        <v>106</v>
      </c>
      <c r="BY38" s="18" t="s">
        <v>106</v>
      </c>
      <c r="BZ38" s="18" t="s">
        <v>106</v>
      </c>
      <c r="CA38" s="18" t="s">
        <v>106</v>
      </c>
      <c r="CB38" s="18" t="s">
        <v>106</v>
      </c>
      <c r="CC38" s="18" t="s">
        <v>106</v>
      </c>
      <c r="CD38" s="18" t="s">
        <v>106</v>
      </c>
      <c r="CE38" s="18" t="s">
        <v>106</v>
      </c>
      <c r="CF38" s="18" t="s">
        <v>106</v>
      </c>
      <c r="CG38" s="18" t="s">
        <v>106</v>
      </c>
      <c r="CH38" s="18" t="s">
        <v>106</v>
      </c>
      <c r="CI38" s="18" t="s">
        <v>106</v>
      </c>
      <c r="CJ38" s="18" t="s">
        <v>106</v>
      </c>
      <c r="CK38" s="18" t="s">
        <v>106</v>
      </c>
      <c r="CL38" s="18" t="s">
        <v>106</v>
      </c>
      <c r="CM38" s="18" t="s">
        <v>106</v>
      </c>
      <c r="CN38" s="18" t="s">
        <v>106</v>
      </c>
      <c r="CO38" s="18" t="s">
        <v>106</v>
      </c>
      <c r="CP38" s="18" t="s">
        <v>106</v>
      </c>
      <c r="CQ38" s="18" t="s">
        <v>106</v>
      </c>
      <c r="CR38" s="18" t="s">
        <v>106</v>
      </c>
      <c r="CS38" s="18" t="s">
        <v>106</v>
      </c>
      <c r="CT38" s="113" t="s">
        <v>106</v>
      </c>
    </row>
    <row r="39" spans="1:98" x14ac:dyDescent="0.2">
      <c r="A39" s="43" t="s">
        <v>71</v>
      </c>
      <c r="B39" s="14" t="s">
        <v>71</v>
      </c>
      <c r="C39" s="14" t="s">
        <v>80</v>
      </c>
      <c r="D39" s="14"/>
      <c r="E39" s="15"/>
      <c r="F39" s="15"/>
      <c r="G39" s="32">
        <v>43699</v>
      </c>
      <c r="H39" s="16">
        <v>2019</v>
      </c>
      <c r="I39" s="16" t="s">
        <v>63</v>
      </c>
      <c r="J39" s="16">
        <v>10</v>
      </c>
      <c r="K39" s="17">
        <v>0.33239887865439299</v>
      </c>
      <c r="L39" s="5" t="s">
        <v>106</v>
      </c>
      <c r="M39" s="5" t="s">
        <v>168</v>
      </c>
      <c r="N39" s="5">
        <v>7.3306407196621987E-2</v>
      </c>
      <c r="O39" s="5">
        <v>0.79247292087387544</v>
      </c>
      <c r="P39" s="5">
        <v>0.76275931705525979</v>
      </c>
      <c r="Q39" s="5">
        <v>3.6847071782632641</v>
      </c>
      <c r="R39" s="5">
        <v>2.9363870020194605</v>
      </c>
      <c r="S39" s="5">
        <v>1.400872039654856</v>
      </c>
      <c r="T39" s="5">
        <v>9.6505048650633363</v>
      </c>
      <c r="U39" s="18">
        <f t="shared" si="3"/>
        <v>133.69096767093765</v>
      </c>
      <c r="V39" s="5" t="s">
        <v>165</v>
      </c>
      <c r="W39" s="5">
        <v>9.2236623631865355E-2</v>
      </c>
      <c r="X39" s="5">
        <v>3.0603520101690578E-2</v>
      </c>
      <c r="Y39" s="5">
        <v>4.5430523874108682E-2</v>
      </c>
      <c r="Z39" s="5" t="s">
        <v>167</v>
      </c>
      <c r="AA39" s="5">
        <v>1.6166059942340924E-2</v>
      </c>
      <c r="AB39" s="5">
        <v>1.4364420731899313E-2</v>
      </c>
      <c r="AC39" s="5" t="s">
        <v>173</v>
      </c>
      <c r="AD39" s="5">
        <v>0.19880114828190487</v>
      </c>
      <c r="AE39" s="18">
        <f t="shared" si="4"/>
        <v>0.19880114828190482</v>
      </c>
      <c r="AF39" s="5" t="s">
        <v>167</v>
      </c>
      <c r="AG39" s="19" t="s">
        <v>90</v>
      </c>
      <c r="AH39" s="19">
        <v>14.40535714285714</v>
      </c>
      <c r="AI39" s="5" t="s">
        <v>174</v>
      </c>
      <c r="AJ39" s="5" t="s">
        <v>175</v>
      </c>
      <c r="AK39" s="5" t="s">
        <v>174</v>
      </c>
      <c r="AL39" s="5" t="s">
        <v>174</v>
      </c>
      <c r="AM39" s="5" t="s">
        <v>176</v>
      </c>
      <c r="AN39" s="5">
        <v>0.61071428571428565</v>
      </c>
      <c r="AO39" s="5" t="s">
        <v>176</v>
      </c>
      <c r="AP39" s="5" t="s">
        <v>174</v>
      </c>
      <c r="AQ39" s="5">
        <v>0.33038194444444441</v>
      </c>
      <c r="AR39" s="5" t="s">
        <v>175</v>
      </c>
      <c r="AS39" s="5"/>
      <c r="AT39" s="5"/>
      <c r="AU39" s="5"/>
      <c r="AV39" s="5"/>
      <c r="AW39" s="5"/>
      <c r="AX39" s="18" t="s">
        <v>106</v>
      </c>
      <c r="AY39" s="18" t="s">
        <v>106</v>
      </c>
      <c r="AZ39" s="18" t="s">
        <v>106</v>
      </c>
      <c r="BA39" s="18" t="s">
        <v>106</v>
      </c>
      <c r="BB39" s="18" t="s">
        <v>106</v>
      </c>
      <c r="BC39" s="18" t="s">
        <v>106</v>
      </c>
      <c r="BD39" s="18" t="s">
        <v>106</v>
      </c>
      <c r="BE39" s="18" t="s">
        <v>106</v>
      </c>
      <c r="BF39" s="18" t="s">
        <v>106</v>
      </c>
      <c r="BG39" s="18" t="s">
        <v>106</v>
      </c>
      <c r="BH39" s="18" t="s">
        <v>106</v>
      </c>
      <c r="BI39" s="18">
        <v>100</v>
      </c>
      <c r="BJ39" s="18" t="s">
        <v>106</v>
      </c>
      <c r="BK39" s="18" t="s">
        <v>106</v>
      </c>
      <c r="BL39" s="18" t="s">
        <v>106</v>
      </c>
      <c r="BM39" s="18" t="s">
        <v>106</v>
      </c>
      <c r="BN39" s="18" t="s">
        <v>106</v>
      </c>
      <c r="BO39" s="18" t="s">
        <v>106</v>
      </c>
      <c r="BP39" s="18" t="s">
        <v>106</v>
      </c>
      <c r="BQ39" s="18" t="s">
        <v>106</v>
      </c>
      <c r="BR39" s="18" t="s">
        <v>106</v>
      </c>
      <c r="BS39" s="18" t="s">
        <v>106</v>
      </c>
      <c r="BT39" s="18" t="s">
        <v>106</v>
      </c>
      <c r="BU39" s="18" t="s">
        <v>106</v>
      </c>
      <c r="BV39" s="18" t="s">
        <v>106</v>
      </c>
      <c r="BW39" s="18" t="s">
        <v>106</v>
      </c>
      <c r="BX39" s="18" t="s">
        <v>106</v>
      </c>
      <c r="BY39" s="18" t="s">
        <v>106</v>
      </c>
      <c r="BZ39" s="18" t="s">
        <v>106</v>
      </c>
      <c r="CA39" s="18" t="s">
        <v>106</v>
      </c>
      <c r="CB39" s="18" t="s">
        <v>106</v>
      </c>
      <c r="CC39" s="18" t="s">
        <v>106</v>
      </c>
      <c r="CD39" s="18" t="s">
        <v>106</v>
      </c>
      <c r="CE39" s="18" t="s">
        <v>106</v>
      </c>
      <c r="CF39" s="18" t="s">
        <v>106</v>
      </c>
      <c r="CG39" s="18" t="s">
        <v>106</v>
      </c>
      <c r="CH39" s="18" t="s">
        <v>106</v>
      </c>
      <c r="CI39" s="18" t="s">
        <v>106</v>
      </c>
      <c r="CJ39" s="18" t="s">
        <v>106</v>
      </c>
      <c r="CK39" s="18" t="s">
        <v>106</v>
      </c>
      <c r="CL39" s="18" t="s">
        <v>106</v>
      </c>
      <c r="CM39" s="18" t="s">
        <v>106</v>
      </c>
      <c r="CN39" s="18" t="s">
        <v>106</v>
      </c>
      <c r="CO39" s="18" t="s">
        <v>106</v>
      </c>
      <c r="CP39" s="18" t="s">
        <v>106</v>
      </c>
      <c r="CQ39" s="18" t="s">
        <v>106</v>
      </c>
      <c r="CR39" s="18" t="s">
        <v>106</v>
      </c>
      <c r="CS39" s="18" t="s">
        <v>106</v>
      </c>
      <c r="CT39" s="113" t="s">
        <v>106</v>
      </c>
    </row>
    <row r="40" spans="1:98" x14ac:dyDescent="0.2">
      <c r="A40" s="43" t="s">
        <v>72</v>
      </c>
      <c r="B40" s="14" t="s">
        <v>72</v>
      </c>
      <c r="C40" s="14" t="s">
        <v>80</v>
      </c>
      <c r="D40" s="14"/>
      <c r="E40" s="15"/>
      <c r="F40" s="15"/>
      <c r="G40" s="32">
        <v>43594</v>
      </c>
      <c r="H40" s="16">
        <v>2019</v>
      </c>
      <c r="I40" s="16" t="s">
        <v>63</v>
      </c>
      <c r="J40" s="16">
        <v>3</v>
      </c>
      <c r="K40" s="17">
        <v>0.28959092750098497</v>
      </c>
      <c r="L40" s="5" t="s">
        <v>106</v>
      </c>
      <c r="M40" s="5">
        <v>6.8211797491871812E-2</v>
      </c>
      <c r="N40" s="5">
        <v>0.40723641430562002</v>
      </c>
      <c r="O40" s="5">
        <v>5.5371760334417095</v>
      </c>
      <c r="P40" s="5">
        <v>4.6130422666047375</v>
      </c>
      <c r="Q40" s="5">
        <v>17.903632141198326</v>
      </c>
      <c r="R40" s="5">
        <v>14.330701346957733</v>
      </c>
      <c r="S40" s="5">
        <v>5.4727171388759865</v>
      </c>
      <c r="T40" s="5">
        <v>48.332717138875985</v>
      </c>
      <c r="U40" s="18">
        <f t="shared" si="3"/>
        <v>754.85228852900696</v>
      </c>
      <c r="V40" s="5" t="s">
        <v>165</v>
      </c>
      <c r="W40" s="5">
        <v>0.30580341605395928</v>
      </c>
      <c r="X40" s="5">
        <v>0.17167469151490153</v>
      </c>
      <c r="Y40" s="5">
        <v>0.38166429989427642</v>
      </c>
      <c r="Z40" s="5">
        <v>2.0801420263099894E-2</v>
      </c>
      <c r="AA40" s="5">
        <v>8.199922519265318E-2</v>
      </c>
      <c r="AB40" s="5">
        <v>0.10623440444118511</v>
      </c>
      <c r="AC40" s="5">
        <v>0.22944728286112401</v>
      </c>
      <c r="AD40" s="5">
        <v>1.2976247402211996</v>
      </c>
      <c r="AE40" s="18">
        <f t="shared" si="4"/>
        <v>1.0473760370969756</v>
      </c>
      <c r="AF40" s="5">
        <v>4.4916542305606646E-3</v>
      </c>
      <c r="AG40" s="19">
        <f>AF40*(5/K40)</f>
        <v>7.7551708358428936E-2</v>
      </c>
      <c r="AH40" s="19">
        <v>3.5734066166367189</v>
      </c>
      <c r="AI40" s="5" t="s">
        <v>174</v>
      </c>
      <c r="AJ40" s="5" t="s">
        <v>175</v>
      </c>
      <c r="AK40" s="5" t="s">
        <v>174</v>
      </c>
      <c r="AL40" s="5" t="s">
        <v>174</v>
      </c>
      <c r="AM40" s="5" t="s">
        <v>176</v>
      </c>
      <c r="AN40" s="5">
        <v>1.0842405665363068</v>
      </c>
      <c r="AO40" s="5">
        <v>1.2067857520346685</v>
      </c>
      <c r="AP40" s="5" t="s">
        <v>174</v>
      </c>
      <c r="AQ40" s="5">
        <v>0.71031955748159092</v>
      </c>
      <c r="AR40" s="5" t="s">
        <v>175</v>
      </c>
      <c r="AS40" s="5"/>
      <c r="AT40" s="5"/>
      <c r="AU40" s="5"/>
      <c r="AV40" s="5"/>
      <c r="AW40" s="5"/>
      <c r="AX40" s="18" t="s">
        <v>106</v>
      </c>
      <c r="AY40" s="18" t="s">
        <v>106</v>
      </c>
      <c r="AZ40" s="18" t="s">
        <v>106</v>
      </c>
      <c r="BA40" s="18" t="s">
        <v>106</v>
      </c>
      <c r="BB40" s="18" t="s">
        <v>106</v>
      </c>
      <c r="BC40" s="18" t="s">
        <v>106</v>
      </c>
      <c r="BD40" s="18" t="s">
        <v>106</v>
      </c>
      <c r="BE40" s="18" t="s">
        <v>106</v>
      </c>
      <c r="BF40" s="18" t="s">
        <v>106</v>
      </c>
      <c r="BG40" s="18" t="s">
        <v>106</v>
      </c>
      <c r="BH40" s="18" t="s">
        <v>106</v>
      </c>
      <c r="BI40" s="18" t="s">
        <v>73</v>
      </c>
      <c r="BJ40" s="18" t="s">
        <v>106</v>
      </c>
      <c r="BK40" s="18" t="s">
        <v>106</v>
      </c>
      <c r="BL40" s="18" t="s">
        <v>106</v>
      </c>
      <c r="BM40" s="18" t="s">
        <v>106</v>
      </c>
      <c r="BN40" s="18" t="s">
        <v>106</v>
      </c>
      <c r="BO40" s="18" t="s">
        <v>106</v>
      </c>
      <c r="BP40" s="18" t="s">
        <v>106</v>
      </c>
      <c r="BQ40" s="18" t="s">
        <v>106</v>
      </c>
      <c r="BR40" s="18" t="s">
        <v>106</v>
      </c>
      <c r="BS40" s="18" t="s">
        <v>106</v>
      </c>
      <c r="BT40" s="18" t="s">
        <v>106</v>
      </c>
      <c r="BU40" s="18" t="s">
        <v>106</v>
      </c>
      <c r="BV40" s="18" t="s">
        <v>106</v>
      </c>
      <c r="BW40" s="18" t="s">
        <v>106</v>
      </c>
      <c r="BX40" s="18" t="s">
        <v>106</v>
      </c>
      <c r="BY40" s="18" t="s">
        <v>106</v>
      </c>
      <c r="BZ40" s="18" t="s">
        <v>106</v>
      </c>
      <c r="CA40" s="18" t="s">
        <v>106</v>
      </c>
      <c r="CB40" s="18" t="s">
        <v>106</v>
      </c>
      <c r="CC40" s="18" t="s">
        <v>106</v>
      </c>
      <c r="CD40" s="18" t="s">
        <v>106</v>
      </c>
      <c r="CE40" s="18" t="s">
        <v>106</v>
      </c>
      <c r="CF40" s="18" t="s">
        <v>106</v>
      </c>
      <c r="CG40" s="18" t="s">
        <v>106</v>
      </c>
      <c r="CH40" s="18" t="s">
        <v>106</v>
      </c>
      <c r="CI40" s="18" t="s">
        <v>106</v>
      </c>
      <c r="CJ40" s="18" t="s">
        <v>106</v>
      </c>
      <c r="CK40" s="18" t="s">
        <v>106</v>
      </c>
      <c r="CL40" s="18" t="s">
        <v>106</v>
      </c>
      <c r="CM40" s="18" t="s">
        <v>106</v>
      </c>
      <c r="CN40" s="18" t="s">
        <v>106</v>
      </c>
      <c r="CO40" s="18" t="s">
        <v>106</v>
      </c>
      <c r="CP40" s="18" t="s">
        <v>106</v>
      </c>
      <c r="CQ40" s="18" t="s">
        <v>106</v>
      </c>
      <c r="CR40" s="18" t="s">
        <v>106</v>
      </c>
      <c r="CS40" s="18" t="s">
        <v>106</v>
      </c>
      <c r="CT40" s="113" t="s">
        <v>106</v>
      </c>
    </row>
    <row r="41" spans="1:98" x14ac:dyDescent="0.2">
      <c r="A41" s="43" t="s">
        <v>74</v>
      </c>
      <c r="B41" s="14" t="s">
        <v>74</v>
      </c>
      <c r="C41" s="14" t="s">
        <v>80</v>
      </c>
      <c r="D41" s="14"/>
      <c r="E41" s="15"/>
      <c r="F41" s="15"/>
      <c r="G41" s="32">
        <v>43699</v>
      </c>
      <c r="H41" s="16">
        <v>2019</v>
      </c>
      <c r="I41" s="16" t="s">
        <v>63</v>
      </c>
      <c r="J41" s="16">
        <v>1</v>
      </c>
      <c r="K41" s="17">
        <v>0.60718057022174499</v>
      </c>
      <c r="L41" s="5" t="s">
        <v>106</v>
      </c>
      <c r="M41" s="5" t="s">
        <v>177</v>
      </c>
      <c r="N41" s="5">
        <v>5.1827626010003847E-2</v>
      </c>
      <c r="O41" s="5">
        <v>0.38137745286648705</v>
      </c>
      <c r="P41" s="5">
        <v>0.69146787225856099</v>
      </c>
      <c r="Q41" s="5">
        <v>2.4256156213928435</v>
      </c>
      <c r="R41" s="5">
        <v>1.5560792612543284</v>
      </c>
      <c r="S41" s="5">
        <v>0.81116775682954967</v>
      </c>
      <c r="T41" s="5">
        <v>5.9175355906117737</v>
      </c>
      <c r="U41" s="18">
        <f t="shared" si="3"/>
        <v>43.03553155896136</v>
      </c>
      <c r="V41" s="5" t="s">
        <v>165</v>
      </c>
      <c r="W41" s="5">
        <v>6.8904801462798551E-2</v>
      </c>
      <c r="X41" s="5">
        <v>2.4649502925693324E-2</v>
      </c>
      <c r="Y41" s="5">
        <v>7.4621003085650825E-2</v>
      </c>
      <c r="Z41" s="5" t="s">
        <v>167</v>
      </c>
      <c r="AA41" s="5" t="s">
        <v>172</v>
      </c>
      <c r="AB41" s="5" t="s">
        <v>165</v>
      </c>
      <c r="AC41" s="5" t="s">
        <v>173</v>
      </c>
      <c r="AD41" s="5">
        <v>0.16817530747414272</v>
      </c>
      <c r="AE41" s="18">
        <f t="shared" si="4"/>
        <v>0.16817530747414269</v>
      </c>
      <c r="AF41" s="5" t="s">
        <v>178</v>
      </c>
      <c r="AG41" s="19" t="s">
        <v>90</v>
      </c>
      <c r="AH41" s="19">
        <v>0.72868439971243715</v>
      </c>
      <c r="AI41" s="5" t="s">
        <v>174</v>
      </c>
      <c r="AJ41" s="5" t="s">
        <v>175</v>
      </c>
      <c r="AK41" s="5" t="s">
        <v>174</v>
      </c>
      <c r="AL41" s="5" t="s">
        <v>174</v>
      </c>
      <c r="AM41" s="5" t="s">
        <v>176</v>
      </c>
      <c r="AN41" s="5" t="s">
        <v>174</v>
      </c>
      <c r="AO41" s="5" t="s">
        <v>176</v>
      </c>
      <c r="AP41" s="5" t="s">
        <v>174</v>
      </c>
      <c r="AQ41" s="5" t="s">
        <v>174</v>
      </c>
      <c r="AR41" s="5" t="s">
        <v>175</v>
      </c>
      <c r="AS41" s="5"/>
      <c r="AT41" s="5"/>
      <c r="AU41" s="5"/>
      <c r="AV41" s="5"/>
      <c r="AW41" s="5"/>
      <c r="AX41" s="18" t="s">
        <v>106</v>
      </c>
      <c r="AY41" s="18" t="s">
        <v>106</v>
      </c>
      <c r="AZ41" s="18" t="s">
        <v>106</v>
      </c>
      <c r="BA41" s="18" t="s">
        <v>106</v>
      </c>
      <c r="BB41" s="18" t="s">
        <v>106</v>
      </c>
      <c r="BC41" s="18" t="s">
        <v>106</v>
      </c>
      <c r="BD41" s="18" t="s">
        <v>106</v>
      </c>
      <c r="BE41" s="18" t="s">
        <v>106</v>
      </c>
      <c r="BF41" s="18" t="s">
        <v>106</v>
      </c>
      <c r="BG41" s="18" t="s">
        <v>106</v>
      </c>
      <c r="BH41" s="18" t="s">
        <v>106</v>
      </c>
      <c r="BI41" s="18" t="s">
        <v>73</v>
      </c>
      <c r="BJ41" s="18" t="s">
        <v>106</v>
      </c>
      <c r="BK41" s="18" t="s">
        <v>106</v>
      </c>
      <c r="BL41" s="18" t="s">
        <v>106</v>
      </c>
      <c r="BM41" s="18" t="s">
        <v>106</v>
      </c>
      <c r="BN41" s="18" t="s">
        <v>106</v>
      </c>
      <c r="BO41" s="18" t="s">
        <v>106</v>
      </c>
      <c r="BP41" s="18" t="s">
        <v>106</v>
      </c>
      <c r="BQ41" s="18" t="s">
        <v>106</v>
      </c>
      <c r="BR41" s="18" t="s">
        <v>106</v>
      </c>
      <c r="BS41" s="18" t="s">
        <v>106</v>
      </c>
      <c r="BT41" s="18" t="s">
        <v>106</v>
      </c>
      <c r="BU41" s="18" t="s">
        <v>106</v>
      </c>
      <c r="BV41" s="18" t="s">
        <v>106</v>
      </c>
      <c r="BW41" s="18" t="s">
        <v>106</v>
      </c>
      <c r="BX41" s="18" t="s">
        <v>106</v>
      </c>
      <c r="BY41" s="18" t="s">
        <v>106</v>
      </c>
      <c r="BZ41" s="18" t="s">
        <v>106</v>
      </c>
      <c r="CA41" s="18" t="s">
        <v>106</v>
      </c>
      <c r="CB41" s="18" t="s">
        <v>106</v>
      </c>
      <c r="CC41" s="18" t="s">
        <v>106</v>
      </c>
      <c r="CD41" s="18" t="s">
        <v>106</v>
      </c>
      <c r="CE41" s="18" t="s">
        <v>106</v>
      </c>
      <c r="CF41" s="18" t="s">
        <v>106</v>
      </c>
      <c r="CG41" s="18" t="s">
        <v>106</v>
      </c>
      <c r="CH41" s="18" t="s">
        <v>106</v>
      </c>
      <c r="CI41" s="18" t="s">
        <v>106</v>
      </c>
      <c r="CJ41" s="18" t="s">
        <v>106</v>
      </c>
      <c r="CK41" s="18" t="s">
        <v>106</v>
      </c>
      <c r="CL41" s="18" t="s">
        <v>106</v>
      </c>
      <c r="CM41" s="18" t="s">
        <v>106</v>
      </c>
      <c r="CN41" s="18" t="s">
        <v>106</v>
      </c>
      <c r="CO41" s="18" t="s">
        <v>106</v>
      </c>
      <c r="CP41" s="18" t="s">
        <v>106</v>
      </c>
      <c r="CQ41" s="18" t="s">
        <v>106</v>
      </c>
      <c r="CR41" s="18" t="s">
        <v>106</v>
      </c>
      <c r="CS41" s="18" t="s">
        <v>106</v>
      </c>
      <c r="CT41" s="113" t="s">
        <v>106</v>
      </c>
    </row>
    <row r="42" spans="1:98" x14ac:dyDescent="0.2">
      <c r="A42" s="43" t="s">
        <v>75</v>
      </c>
      <c r="B42" s="14" t="s">
        <v>75</v>
      </c>
      <c r="C42" s="14" t="s">
        <v>80</v>
      </c>
      <c r="D42" s="14"/>
      <c r="E42" s="15"/>
      <c r="F42" s="15"/>
      <c r="G42" s="32">
        <v>43696</v>
      </c>
      <c r="H42" s="16">
        <v>2019</v>
      </c>
      <c r="I42" s="16" t="s">
        <v>63</v>
      </c>
      <c r="J42" s="16">
        <v>10</v>
      </c>
      <c r="K42" s="17">
        <v>0.364004044489384</v>
      </c>
      <c r="L42" s="5" t="s">
        <v>106</v>
      </c>
      <c r="M42" s="5" t="s">
        <v>168</v>
      </c>
      <c r="N42" s="5">
        <v>0.11100037965072133</v>
      </c>
      <c r="O42" s="5">
        <v>0.43751898253606686</v>
      </c>
      <c r="P42" s="5">
        <v>0.40260060744115422</v>
      </c>
      <c r="Q42" s="5">
        <v>1.7092444950645409</v>
      </c>
      <c r="R42" s="5">
        <v>1.428246013667426</v>
      </c>
      <c r="S42" s="5">
        <v>0.69477031131359157</v>
      </c>
      <c r="T42" s="5">
        <v>4.783380789673501</v>
      </c>
      <c r="U42" s="18">
        <f t="shared" si="3"/>
        <v>60.174883336496968</v>
      </c>
      <c r="V42" s="5" t="s">
        <v>165</v>
      </c>
      <c r="W42" s="5">
        <v>4.2481454957762628E-2</v>
      </c>
      <c r="X42" s="5">
        <v>1.7300197545635828E-2</v>
      </c>
      <c r="Y42" s="5">
        <v>3.2159808810035738E-2</v>
      </c>
      <c r="Z42" s="5" t="s">
        <v>167</v>
      </c>
      <c r="AA42" s="5" t="s">
        <v>172</v>
      </c>
      <c r="AB42" s="5" t="s">
        <v>165</v>
      </c>
      <c r="AC42" s="5">
        <v>0.39531131359149585</v>
      </c>
      <c r="AD42" s="5">
        <v>0.48725277490493002</v>
      </c>
      <c r="AE42" s="18">
        <f t="shared" si="4"/>
        <v>9.1941461313434197E-2</v>
      </c>
      <c r="AF42" s="5" t="s">
        <v>167</v>
      </c>
      <c r="AG42" s="19" t="s">
        <v>90</v>
      </c>
      <c r="AH42" s="19">
        <v>3.198081790329026</v>
      </c>
      <c r="AI42" s="5" t="s">
        <v>174</v>
      </c>
      <c r="AJ42" s="5" t="s">
        <v>175</v>
      </c>
      <c r="AK42" s="5" t="s">
        <v>174</v>
      </c>
      <c r="AL42" s="5" t="s">
        <v>174</v>
      </c>
      <c r="AM42" s="5" t="s">
        <v>176</v>
      </c>
      <c r="AN42" s="5">
        <v>0.40202477687491672</v>
      </c>
      <c r="AO42" s="5" t="s">
        <v>176</v>
      </c>
      <c r="AP42" s="5" t="s">
        <v>174</v>
      </c>
      <c r="AQ42" s="5">
        <v>0.31441765463345323</v>
      </c>
      <c r="AR42" s="5" t="s">
        <v>175</v>
      </c>
      <c r="AS42" s="5"/>
      <c r="AT42" s="5"/>
      <c r="AU42" s="5"/>
      <c r="AV42" s="5"/>
      <c r="AW42" s="5"/>
      <c r="AX42" s="18" t="s">
        <v>106</v>
      </c>
      <c r="AY42" s="18" t="s">
        <v>106</v>
      </c>
      <c r="AZ42" s="18" t="s">
        <v>106</v>
      </c>
      <c r="BA42" s="18" t="s">
        <v>106</v>
      </c>
      <c r="BB42" s="18" t="s">
        <v>106</v>
      </c>
      <c r="BC42" s="18" t="s">
        <v>106</v>
      </c>
      <c r="BD42" s="18" t="s">
        <v>106</v>
      </c>
      <c r="BE42" s="18" t="s">
        <v>106</v>
      </c>
      <c r="BF42" s="18" t="s">
        <v>106</v>
      </c>
      <c r="BG42" s="18" t="s">
        <v>106</v>
      </c>
      <c r="BH42" s="18" t="s">
        <v>106</v>
      </c>
      <c r="BI42" s="18">
        <v>240</v>
      </c>
      <c r="BJ42" s="18" t="s">
        <v>106</v>
      </c>
      <c r="BK42" s="18" t="s">
        <v>106</v>
      </c>
      <c r="BL42" s="18" t="s">
        <v>106</v>
      </c>
      <c r="BM42" s="18" t="s">
        <v>106</v>
      </c>
      <c r="BN42" s="18" t="s">
        <v>106</v>
      </c>
      <c r="BO42" s="18" t="s">
        <v>106</v>
      </c>
      <c r="BP42" s="18" t="s">
        <v>106</v>
      </c>
      <c r="BQ42" s="18" t="s">
        <v>106</v>
      </c>
      <c r="BR42" s="18" t="s">
        <v>106</v>
      </c>
      <c r="BS42" s="18" t="s">
        <v>106</v>
      </c>
      <c r="BT42" s="18" t="s">
        <v>106</v>
      </c>
      <c r="BU42" s="18" t="s">
        <v>106</v>
      </c>
      <c r="BV42" s="18" t="s">
        <v>106</v>
      </c>
      <c r="BW42" s="18" t="s">
        <v>106</v>
      </c>
      <c r="BX42" s="18" t="s">
        <v>106</v>
      </c>
      <c r="BY42" s="18" t="s">
        <v>106</v>
      </c>
      <c r="BZ42" s="18" t="s">
        <v>106</v>
      </c>
      <c r="CA42" s="18" t="s">
        <v>106</v>
      </c>
      <c r="CB42" s="18" t="s">
        <v>106</v>
      </c>
      <c r="CC42" s="18" t="s">
        <v>106</v>
      </c>
      <c r="CD42" s="18" t="s">
        <v>106</v>
      </c>
      <c r="CE42" s="18" t="s">
        <v>106</v>
      </c>
      <c r="CF42" s="18" t="s">
        <v>106</v>
      </c>
      <c r="CG42" s="18" t="s">
        <v>106</v>
      </c>
      <c r="CH42" s="18" t="s">
        <v>106</v>
      </c>
      <c r="CI42" s="18" t="s">
        <v>106</v>
      </c>
      <c r="CJ42" s="18" t="s">
        <v>106</v>
      </c>
      <c r="CK42" s="18" t="s">
        <v>106</v>
      </c>
      <c r="CL42" s="18" t="s">
        <v>106</v>
      </c>
      <c r="CM42" s="18" t="s">
        <v>106</v>
      </c>
      <c r="CN42" s="18" t="s">
        <v>106</v>
      </c>
      <c r="CO42" s="18" t="s">
        <v>106</v>
      </c>
      <c r="CP42" s="18" t="s">
        <v>106</v>
      </c>
      <c r="CQ42" s="18" t="s">
        <v>106</v>
      </c>
      <c r="CR42" s="18" t="s">
        <v>106</v>
      </c>
      <c r="CS42" s="18" t="s">
        <v>106</v>
      </c>
      <c r="CT42" s="113" t="s">
        <v>106</v>
      </c>
    </row>
    <row r="43" spans="1:98" x14ac:dyDescent="0.2">
      <c r="A43" s="43" t="s">
        <v>199</v>
      </c>
      <c r="B43" s="14" t="s">
        <v>199</v>
      </c>
      <c r="C43" s="14" t="s">
        <v>80</v>
      </c>
      <c r="D43" s="14"/>
      <c r="E43" s="15"/>
      <c r="F43" s="15"/>
      <c r="G43" s="32">
        <v>43679</v>
      </c>
      <c r="H43" s="16">
        <v>2019</v>
      </c>
      <c r="I43" s="16" t="s">
        <v>63</v>
      </c>
      <c r="J43" s="16">
        <v>7</v>
      </c>
      <c r="K43" s="17">
        <v>0.42216146670956894</v>
      </c>
      <c r="L43" s="5" t="s">
        <v>106</v>
      </c>
      <c r="M43" s="5" t="s">
        <v>168</v>
      </c>
      <c r="N43" s="5">
        <v>2.8964904486894712E-2</v>
      </c>
      <c r="O43" s="5">
        <v>0.28256774766770326</v>
      </c>
      <c r="P43" s="5">
        <v>0.29115059973345175</v>
      </c>
      <c r="Q43" s="5">
        <v>1.185810750777432</v>
      </c>
      <c r="R43" s="5">
        <v>0.92812083518436239</v>
      </c>
      <c r="S43" s="5">
        <v>0.37695246557085743</v>
      </c>
      <c r="T43" s="5">
        <v>3.0935673034207016</v>
      </c>
      <c r="U43" s="18">
        <f t="shared" si="3"/>
        <v>33.191289644812684</v>
      </c>
      <c r="V43" s="5" t="s">
        <v>165</v>
      </c>
      <c r="W43" s="5">
        <v>8.7246010794448769E-2</v>
      </c>
      <c r="X43" s="5">
        <v>3.0655831983287474E-2</v>
      </c>
      <c r="Y43" s="5">
        <v>5.970175928607574E-2</v>
      </c>
      <c r="Z43" s="5" t="s">
        <v>167</v>
      </c>
      <c r="AA43" s="5" t="s">
        <v>172</v>
      </c>
      <c r="AB43" s="5" t="s">
        <v>165</v>
      </c>
      <c r="AC43" s="5" t="s">
        <v>173</v>
      </c>
      <c r="AD43" s="5">
        <v>0.17760360206381198</v>
      </c>
      <c r="AE43" s="18">
        <f t="shared" si="4"/>
        <v>0.17760360206381198</v>
      </c>
      <c r="AF43" s="5" t="s">
        <v>167</v>
      </c>
      <c r="AG43" s="19" t="s">
        <v>90</v>
      </c>
      <c r="AH43" s="19">
        <v>0.22399134332972637</v>
      </c>
      <c r="AI43" s="5" t="s">
        <v>174</v>
      </c>
      <c r="AJ43" s="5" t="s">
        <v>175</v>
      </c>
      <c r="AK43" s="5" t="s">
        <v>174</v>
      </c>
      <c r="AL43" s="5" t="s">
        <v>174</v>
      </c>
      <c r="AM43" s="5" t="s">
        <v>176</v>
      </c>
      <c r="AN43" s="5" t="s">
        <v>174</v>
      </c>
      <c r="AO43" s="5" t="s">
        <v>176</v>
      </c>
      <c r="AP43" s="5" t="s">
        <v>174</v>
      </c>
      <c r="AQ43" s="5" t="s">
        <v>174</v>
      </c>
      <c r="AR43" s="5" t="s">
        <v>175</v>
      </c>
      <c r="AS43" s="5"/>
      <c r="AT43" s="5"/>
      <c r="AU43" s="5"/>
      <c r="AV43" s="5"/>
      <c r="AW43" s="5"/>
      <c r="AX43" s="18" t="s">
        <v>106</v>
      </c>
      <c r="AY43" s="18" t="s">
        <v>106</v>
      </c>
      <c r="AZ43" s="18" t="s">
        <v>106</v>
      </c>
      <c r="BA43" s="18" t="s">
        <v>106</v>
      </c>
      <c r="BB43" s="18" t="s">
        <v>106</v>
      </c>
      <c r="BC43" s="18" t="s">
        <v>106</v>
      </c>
      <c r="BD43" s="18" t="s">
        <v>106</v>
      </c>
      <c r="BE43" s="18" t="s">
        <v>106</v>
      </c>
      <c r="BF43" s="18" t="s">
        <v>106</v>
      </c>
      <c r="BG43" s="18" t="s">
        <v>106</v>
      </c>
      <c r="BH43" s="18" t="s">
        <v>106</v>
      </c>
      <c r="BI43" s="18">
        <v>230</v>
      </c>
      <c r="BJ43" s="18" t="s">
        <v>106</v>
      </c>
      <c r="BK43" s="18" t="s">
        <v>106</v>
      </c>
      <c r="BL43" s="18" t="s">
        <v>106</v>
      </c>
      <c r="BM43" s="18" t="s">
        <v>106</v>
      </c>
      <c r="BN43" s="18" t="s">
        <v>106</v>
      </c>
      <c r="BO43" s="18" t="s">
        <v>106</v>
      </c>
      <c r="BP43" s="18" t="s">
        <v>106</v>
      </c>
      <c r="BQ43" s="18" t="s">
        <v>106</v>
      </c>
      <c r="BR43" s="18" t="s">
        <v>106</v>
      </c>
      <c r="BS43" s="18" t="s">
        <v>106</v>
      </c>
      <c r="BT43" s="18" t="s">
        <v>106</v>
      </c>
      <c r="BU43" s="18" t="s">
        <v>106</v>
      </c>
      <c r="BV43" s="18" t="s">
        <v>106</v>
      </c>
      <c r="BW43" s="18" t="s">
        <v>106</v>
      </c>
      <c r="BX43" s="18" t="s">
        <v>106</v>
      </c>
      <c r="BY43" s="18" t="s">
        <v>106</v>
      </c>
      <c r="BZ43" s="18" t="s">
        <v>106</v>
      </c>
      <c r="CA43" s="18" t="s">
        <v>106</v>
      </c>
      <c r="CB43" s="18" t="s">
        <v>106</v>
      </c>
      <c r="CC43" s="18" t="s">
        <v>106</v>
      </c>
      <c r="CD43" s="18" t="s">
        <v>106</v>
      </c>
      <c r="CE43" s="18" t="s">
        <v>106</v>
      </c>
      <c r="CF43" s="18" t="s">
        <v>106</v>
      </c>
      <c r="CG43" s="18" t="s">
        <v>106</v>
      </c>
      <c r="CH43" s="18" t="s">
        <v>106</v>
      </c>
      <c r="CI43" s="18" t="s">
        <v>106</v>
      </c>
      <c r="CJ43" s="18" t="s">
        <v>106</v>
      </c>
      <c r="CK43" s="18" t="s">
        <v>106</v>
      </c>
      <c r="CL43" s="18" t="s">
        <v>106</v>
      </c>
      <c r="CM43" s="18" t="s">
        <v>106</v>
      </c>
      <c r="CN43" s="18" t="s">
        <v>106</v>
      </c>
      <c r="CO43" s="18" t="s">
        <v>106</v>
      </c>
      <c r="CP43" s="18" t="s">
        <v>106</v>
      </c>
      <c r="CQ43" s="18" t="s">
        <v>106</v>
      </c>
      <c r="CR43" s="18" t="s">
        <v>106</v>
      </c>
      <c r="CS43" s="18" t="s">
        <v>106</v>
      </c>
      <c r="CT43" s="113" t="s">
        <v>106</v>
      </c>
    </row>
    <row r="44" spans="1:98" x14ac:dyDescent="0.2">
      <c r="A44" s="43" t="s">
        <v>76</v>
      </c>
      <c r="B44" s="14" t="s">
        <v>76</v>
      </c>
      <c r="C44" s="14" t="s">
        <v>80</v>
      </c>
      <c r="D44" s="14"/>
      <c r="E44" s="15"/>
      <c r="F44" s="15"/>
      <c r="G44" s="32">
        <v>43696</v>
      </c>
      <c r="H44" s="16">
        <v>2019</v>
      </c>
      <c r="I44" s="16" t="s">
        <v>63</v>
      </c>
      <c r="J44" s="16">
        <v>10</v>
      </c>
      <c r="K44" s="17">
        <v>0.46716787623309808</v>
      </c>
      <c r="L44" s="5" t="s">
        <v>106</v>
      </c>
      <c r="M44" s="5" t="s">
        <v>168</v>
      </c>
      <c r="N44" s="5" t="s">
        <v>161</v>
      </c>
      <c r="O44" s="5">
        <v>7.8970289364173038E-2</v>
      </c>
      <c r="P44" s="5">
        <v>9.7435401141972314E-2</v>
      </c>
      <c r="Q44" s="5">
        <v>0.2798799961289074</v>
      </c>
      <c r="R44" s="5">
        <v>0.25675021774895962</v>
      </c>
      <c r="S44" s="5">
        <v>0.11981999419336108</v>
      </c>
      <c r="T44" s="5">
        <v>0.83285589857737352</v>
      </c>
      <c r="U44" s="18">
        <f t="shared" si="3"/>
        <v>7.8710516588308366</v>
      </c>
      <c r="V44" s="5" t="s">
        <v>165</v>
      </c>
      <c r="W44" s="5">
        <v>2.3736099647809625E-2</v>
      </c>
      <c r="X44" s="5" t="s">
        <v>165</v>
      </c>
      <c r="Y44" s="5">
        <v>2.733877676890157E-2</v>
      </c>
      <c r="Z44" s="5" t="s">
        <v>167</v>
      </c>
      <c r="AA44" s="5" t="s">
        <v>172</v>
      </c>
      <c r="AB44" s="5" t="s">
        <v>165</v>
      </c>
      <c r="AC44" s="5">
        <v>0.28089615794057871</v>
      </c>
      <c r="AD44" s="5">
        <v>0.33197103435728992</v>
      </c>
      <c r="AE44" s="18">
        <f t="shared" si="4"/>
        <v>5.1074876416711198E-2</v>
      </c>
      <c r="AF44" s="5" t="s">
        <v>167</v>
      </c>
      <c r="AG44" s="19" t="s">
        <v>90</v>
      </c>
      <c r="AH44" s="19" t="s">
        <v>175</v>
      </c>
      <c r="AI44" s="5" t="s">
        <v>174</v>
      </c>
      <c r="AJ44" s="5" t="s">
        <v>175</v>
      </c>
      <c r="AK44" s="5" t="s">
        <v>174</v>
      </c>
      <c r="AL44" s="5" t="s">
        <v>174</v>
      </c>
      <c r="AM44" s="5" t="s">
        <v>176</v>
      </c>
      <c r="AN44" s="5" t="s">
        <v>174</v>
      </c>
      <c r="AO44" s="5" t="s">
        <v>176</v>
      </c>
      <c r="AP44" s="5" t="s">
        <v>174</v>
      </c>
      <c r="AQ44" s="5" t="s">
        <v>174</v>
      </c>
      <c r="AR44" s="5" t="s">
        <v>175</v>
      </c>
      <c r="AS44" s="5"/>
      <c r="AT44" s="5"/>
      <c r="AU44" s="5"/>
      <c r="AV44" s="5"/>
      <c r="AW44" s="5"/>
      <c r="AX44" s="18" t="s">
        <v>106</v>
      </c>
      <c r="AY44" s="18" t="s">
        <v>106</v>
      </c>
      <c r="AZ44" s="18" t="s">
        <v>106</v>
      </c>
      <c r="BA44" s="18" t="s">
        <v>106</v>
      </c>
      <c r="BB44" s="18" t="s">
        <v>106</v>
      </c>
      <c r="BC44" s="18" t="s">
        <v>106</v>
      </c>
      <c r="BD44" s="18" t="s">
        <v>106</v>
      </c>
      <c r="BE44" s="18" t="s">
        <v>106</v>
      </c>
      <c r="BF44" s="18" t="s">
        <v>106</v>
      </c>
      <c r="BG44" s="18" t="s">
        <v>106</v>
      </c>
      <c r="BH44" s="18" t="s">
        <v>106</v>
      </c>
      <c r="BI44" s="18">
        <v>310</v>
      </c>
      <c r="BJ44" s="18" t="s">
        <v>106</v>
      </c>
      <c r="BK44" s="18" t="s">
        <v>106</v>
      </c>
      <c r="BL44" s="18" t="s">
        <v>106</v>
      </c>
      <c r="BM44" s="18" t="s">
        <v>106</v>
      </c>
      <c r="BN44" s="18" t="s">
        <v>106</v>
      </c>
      <c r="BO44" s="18" t="s">
        <v>106</v>
      </c>
      <c r="BP44" s="18" t="s">
        <v>106</v>
      </c>
      <c r="BQ44" s="18" t="s">
        <v>106</v>
      </c>
      <c r="BR44" s="18" t="s">
        <v>106</v>
      </c>
      <c r="BS44" s="18" t="s">
        <v>106</v>
      </c>
      <c r="BT44" s="18" t="s">
        <v>106</v>
      </c>
      <c r="BU44" s="18" t="s">
        <v>106</v>
      </c>
      <c r="BV44" s="18" t="s">
        <v>106</v>
      </c>
      <c r="BW44" s="18" t="s">
        <v>106</v>
      </c>
      <c r="BX44" s="18" t="s">
        <v>106</v>
      </c>
      <c r="BY44" s="18" t="s">
        <v>106</v>
      </c>
      <c r="BZ44" s="18" t="s">
        <v>106</v>
      </c>
      <c r="CA44" s="18" t="s">
        <v>106</v>
      </c>
      <c r="CB44" s="18" t="s">
        <v>106</v>
      </c>
      <c r="CC44" s="18" t="s">
        <v>106</v>
      </c>
      <c r="CD44" s="18" t="s">
        <v>106</v>
      </c>
      <c r="CE44" s="18" t="s">
        <v>106</v>
      </c>
      <c r="CF44" s="18" t="s">
        <v>106</v>
      </c>
      <c r="CG44" s="18" t="s">
        <v>106</v>
      </c>
      <c r="CH44" s="18" t="s">
        <v>106</v>
      </c>
      <c r="CI44" s="18" t="s">
        <v>106</v>
      </c>
      <c r="CJ44" s="18" t="s">
        <v>106</v>
      </c>
      <c r="CK44" s="18" t="s">
        <v>106</v>
      </c>
      <c r="CL44" s="18" t="s">
        <v>106</v>
      </c>
      <c r="CM44" s="18" t="s">
        <v>106</v>
      </c>
      <c r="CN44" s="18" t="s">
        <v>106</v>
      </c>
      <c r="CO44" s="18" t="s">
        <v>106</v>
      </c>
      <c r="CP44" s="18" t="s">
        <v>106</v>
      </c>
      <c r="CQ44" s="18" t="s">
        <v>106</v>
      </c>
      <c r="CR44" s="18" t="s">
        <v>106</v>
      </c>
      <c r="CS44" s="18" t="s">
        <v>106</v>
      </c>
      <c r="CT44" s="113" t="s">
        <v>106</v>
      </c>
    </row>
    <row r="45" spans="1:98" x14ac:dyDescent="0.2">
      <c r="A45" s="43" t="s">
        <v>107</v>
      </c>
      <c r="B45" s="14" t="s">
        <v>107</v>
      </c>
      <c r="C45" s="14" t="s">
        <v>106</v>
      </c>
      <c r="D45" s="14"/>
      <c r="E45" s="15"/>
      <c r="F45" s="15"/>
      <c r="G45" s="16" t="s">
        <v>106</v>
      </c>
      <c r="H45" s="16">
        <v>2018</v>
      </c>
      <c r="I45" s="16" t="s">
        <v>171</v>
      </c>
      <c r="J45" s="16"/>
      <c r="K45" s="17">
        <v>0</v>
      </c>
      <c r="L45" s="5" t="s">
        <v>106</v>
      </c>
      <c r="M45" s="5">
        <v>1.4999999999999999E-2</v>
      </c>
      <c r="N45" s="5">
        <v>2.3E-2</v>
      </c>
      <c r="O45" s="5">
        <v>0.01</v>
      </c>
      <c r="P45" s="5">
        <v>0.01</v>
      </c>
      <c r="Q45" s="5">
        <v>5.0000000000000001E-3</v>
      </c>
      <c r="R45" s="5">
        <v>0.01</v>
      </c>
      <c r="S45" s="5">
        <v>5.0000000000000001E-3</v>
      </c>
      <c r="T45" s="5" t="s">
        <v>106</v>
      </c>
      <c r="U45" s="18" t="s">
        <v>106</v>
      </c>
      <c r="V45" s="5">
        <v>1.2999999999999999E-2</v>
      </c>
      <c r="W45" s="5">
        <v>0.01</v>
      </c>
      <c r="X45" s="5">
        <v>1.2999999999999999E-2</v>
      </c>
      <c r="Y45" s="5">
        <v>1.4999999999999999E-2</v>
      </c>
      <c r="Z45" s="5">
        <v>0.01</v>
      </c>
      <c r="AA45" s="5">
        <v>0.02</v>
      </c>
      <c r="AB45" s="5">
        <v>1.2999999999999999E-2</v>
      </c>
      <c r="AC45" s="5">
        <v>0.1</v>
      </c>
      <c r="AD45" s="5" t="s">
        <v>106</v>
      </c>
      <c r="AE45" s="18" t="s">
        <v>106</v>
      </c>
      <c r="AF45" s="5">
        <v>4.0000000000000001E-3</v>
      </c>
      <c r="AG45" s="19" t="s">
        <v>90</v>
      </c>
      <c r="AH45" s="19">
        <v>0.2</v>
      </c>
      <c r="AI45" s="5">
        <v>0.2</v>
      </c>
      <c r="AJ45" s="5">
        <v>0.2</v>
      </c>
      <c r="AK45" s="5">
        <v>0.02</v>
      </c>
      <c r="AL45" s="5">
        <v>0.1</v>
      </c>
      <c r="AM45" s="5">
        <v>0.1</v>
      </c>
      <c r="AN45" s="5">
        <v>0.1</v>
      </c>
      <c r="AO45" s="5">
        <v>0.02</v>
      </c>
      <c r="AP45" s="5">
        <v>0.05</v>
      </c>
      <c r="AQ45" s="5">
        <v>0.1</v>
      </c>
      <c r="AR45" s="5">
        <v>0.05</v>
      </c>
      <c r="AS45" s="5"/>
      <c r="AT45" s="5"/>
      <c r="AU45" s="5"/>
      <c r="AV45" s="5"/>
      <c r="AW45" s="5"/>
      <c r="AX45" s="5">
        <v>0.2</v>
      </c>
      <c r="AY45" s="5">
        <v>0.2</v>
      </c>
      <c r="AZ45" s="5">
        <v>0.21</v>
      </c>
      <c r="BA45" s="5">
        <v>0.02</v>
      </c>
      <c r="BB45" s="5">
        <v>0.2</v>
      </c>
      <c r="BC45" s="5">
        <v>0.05</v>
      </c>
      <c r="BD45" s="5">
        <v>0.1</v>
      </c>
      <c r="BE45" s="5">
        <v>0.1</v>
      </c>
      <c r="BF45" s="5">
        <v>0.05</v>
      </c>
      <c r="BG45" s="5">
        <v>0.1</v>
      </c>
      <c r="BH45" s="5">
        <v>0.05</v>
      </c>
      <c r="BI45" s="18">
        <v>0.03</v>
      </c>
      <c r="BJ45" s="45">
        <v>0.9506116229162711</v>
      </c>
      <c r="BK45" s="45">
        <v>1.3851882404237692</v>
      </c>
      <c r="BL45" s="45">
        <v>0.18672634249058467</v>
      </c>
      <c r="BM45" s="45">
        <v>0.78167462607052207</v>
      </c>
      <c r="BN45" s="45">
        <v>0.18672634249058467</v>
      </c>
      <c r="BO45" s="45">
        <v>1.8672634249058466</v>
      </c>
      <c r="BP45" s="45">
        <v>1.8672634249058466</v>
      </c>
      <c r="BQ45" s="45">
        <v>0.18672634249058467</v>
      </c>
      <c r="BR45" s="45">
        <v>0.18672634249058467</v>
      </c>
      <c r="BS45" s="45">
        <v>0.18672634249058467</v>
      </c>
      <c r="BT45" s="45">
        <v>6.2724999614951663E-2</v>
      </c>
      <c r="BU45" s="45">
        <v>0.18672634249058467</v>
      </c>
      <c r="BV45" s="45">
        <v>0.18672634249058467</v>
      </c>
      <c r="BW45" s="45">
        <v>0.18672634249058467</v>
      </c>
      <c r="BX45" s="45">
        <v>0.18672634249058467</v>
      </c>
      <c r="BY45" s="45">
        <v>0.18672634249058467</v>
      </c>
      <c r="BZ45" s="45">
        <v>0.12690837857116516</v>
      </c>
      <c r="CA45" s="45">
        <v>0.18672634249058467</v>
      </c>
      <c r="CB45" s="45">
        <v>0.18672634249058467</v>
      </c>
      <c r="CC45" s="5">
        <v>0.18672634249058467</v>
      </c>
      <c r="CD45" s="18" t="s">
        <v>106</v>
      </c>
      <c r="CE45" s="18" t="s">
        <v>106</v>
      </c>
      <c r="CF45" s="18" t="s">
        <v>106</v>
      </c>
      <c r="CG45" s="18" t="s">
        <v>106</v>
      </c>
      <c r="CH45" s="18" t="s">
        <v>106</v>
      </c>
      <c r="CI45" s="18" t="s">
        <v>106</v>
      </c>
      <c r="CJ45" s="18" t="s">
        <v>106</v>
      </c>
      <c r="CK45" s="18" t="s">
        <v>106</v>
      </c>
      <c r="CL45" s="18" t="s">
        <v>106</v>
      </c>
      <c r="CM45" s="18" t="s">
        <v>106</v>
      </c>
      <c r="CN45" s="18" t="s">
        <v>106</v>
      </c>
      <c r="CO45" s="18" t="s">
        <v>106</v>
      </c>
      <c r="CP45" s="18" t="s">
        <v>106</v>
      </c>
      <c r="CQ45" s="18" t="s">
        <v>106</v>
      </c>
      <c r="CR45" s="18" t="s">
        <v>106</v>
      </c>
      <c r="CS45" s="18" t="s">
        <v>106</v>
      </c>
      <c r="CT45" s="113" t="s">
        <v>106</v>
      </c>
    </row>
    <row r="46" spans="1:98" x14ac:dyDescent="0.2">
      <c r="A46" s="43" t="s">
        <v>62</v>
      </c>
      <c r="B46" s="14" t="s">
        <v>62</v>
      </c>
      <c r="C46" s="14" t="s">
        <v>79</v>
      </c>
      <c r="D46" s="14"/>
      <c r="E46" s="15"/>
      <c r="F46" s="15"/>
      <c r="G46" s="4">
        <v>43332</v>
      </c>
      <c r="H46" s="16">
        <v>2018</v>
      </c>
      <c r="I46" s="16" t="s">
        <v>63</v>
      </c>
      <c r="J46" s="16">
        <v>10</v>
      </c>
      <c r="K46" s="17">
        <v>0.292873413602383</v>
      </c>
      <c r="L46" s="5">
        <v>5.4901960784313752</v>
      </c>
      <c r="M46" s="5">
        <v>0.27893942660056048</v>
      </c>
      <c r="N46" s="5">
        <v>0.60719443845656385</v>
      </c>
      <c r="O46" s="5">
        <v>1.9677408924337139</v>
      </c>
      <c r="P46" s="5">
        <v>1.7948049148523388</v>
      </c>
      <c r="Q46" s="5">
        <v>3.2576255658547097</v>
      </c>
      <c r="R46" s="5">
        <v>3.238844578572968</v>
      </c>
      <c r="S46" s="5">
        <v>0.73065854710066824</v>
      </c>
      <c r="T46" s="5">
        <v>11.875808363871524</v>
      </c>
      <c r="U46" s="18">
        <f>SUM(M46,N46,O46,Q46,R46,S46)*(5/K46)</f>
        <v>172.10513110462068</v>
      </c>
      <c r="V46" s="5" t="s">
        <v>179</v>
      </c>
      <c r="W46" s="5">
        <v>0.11104504541588939</v>
      </c>
      <c r="X46" s="5">
        <v>5.6389560447935305E-2</v>
      </c>
      <c r="Y46" s="5">
        <v>9.8603534806820936E-2</v>
      </c>
      <c r="Z46" s="5">
        <v>8.5933030233457039E-2</v>
      </c>
      <c r="AA46" s="5" t="s">
        <v>180</v>
      </c>
      <c r="AB46" s="5" t="s">
        <v>179</v>
      </c>
      <c r="AC46" s="5" t="s">
        <v>173</v>
      </c>
      <c r="AD46" s="5">
        <v>0.35197117090410268</v>
      </c>
      <c r="AE46" s="18">
        <f t="shared" ref="AE46:AE72" si="5">SUM(V46,W46,Y46,X46,AB46,AA46)</f>
        <v>0.26603814067064563</v>
      </c>
      <c r="AF46" s="5">
        <v>4.4956348350937703E-2</v>
      </c>
      <c r="AG46" s="19">
        <f>(AF46/K46)*5</f>
        <v>0.76750476934673717</v>
      </c>
      <c r="AH46" s="19">
        <v>11.850856232576664</v>
      </c>
      <c r="AI46" s="5" t="s">
        <v>181</v>
      </c>
      <c r="AJ46" s="5" t="s">
        <v>181</v>
      </c>
      <c r="AK46" s="5" t="s">
        <v>182</v>
      </c>
      <c r="AL46" s="5">
        <v>0.16427718040621267</v>
      </c>
      <c r="AM46" s="5" t="s">
        <v>175</v>
      </c>
      <c r="AN46" s="5">
        <v>0.39117881322182402</v>
      </c>
      <c r="AO46" s="5" t="s">
        <v>174</v>
      </c>
      <c r="AP46" s="5" t="s">
        <v>183</v>
      </c>
      <c r="AQ46" s="5">
        <v>0.33157440594716581</v>
      </c>
      <c r="AR46" s="5">
        <v>0.12208615425461304</v>
      </c>
      <c r="AS46" s="5"/>
      <c r="AT46" s="5"/>
      <c r="AU46" s="5"/>
      <c r="AV46" s="5"/>
      <c r="AW46" s="5"/>
      <c r="AX46" s="5">
        <v>140</v>
      </c>
      <c r="AY46" s="5" t="s">
        <v>181</v>
      </c>
      <c r="AZ46" s="5" t="s">
        <v>173</v>
      </c>
      <c r="BA46" s="5">
        <v>3.9414414414414414E-2</v>
      </c>
      <c r="BB46" s="5" t="s">
        <v>181</v>
      </c>
      <c r="BC46" s="5" t="s">
        <v>183</v>
      </c>
      <c r="BD46" s="5">
        <v>6.2473817567567576</v>
      </c>
      <c r="BE46" s="5">
        <v>0.95692567567567577</v>
      </c>
      <c r="BF46" s="5" t="s">
        <v>183</v>
      </c>
      <c r="BG46" s="5">
        <v>4.8378659909909913</v>
      </c>
      <c r="BH46" s="5">
        <v>0.22687781531531537</v>
      </c>
      <c r="BI46" s="18">
        <v>100</v>
      </c>
      <c r="BJ46" s="45" t="s">
        <v>82</v>
      </c>
      <c r="BK46" s="45" t="s">
        <v>83</v>
      </c>
      <c r="BL46" s="45">
        <v>2.1565513994647985</v>
      </c>
      <c r="BM46" s="45" t="s">
        <v>84</v>
      </c>
      <c r="BN46" s="45" t="s">
        <v>81</v>
      </c>
      <c r="BO46" s="45">
        <v>2.8482671838103841</v>
      </c>
      <c r="BP46" s="45">
        <v>4.94355775638215</v>
      </c>
      <c r="BQ46" s="45" t="s">
        <v>85</v>
      </c>
      <c r="BR46" s="45" t="s">
        <v>85</v>
      </c>
      <c r="BS46" s="45" t="s">
        <v>85</v>
      </c>
      <c r="BT46" s="45">
        <v>0.46182250865355157</v>
      </c>
      <c r="BU46" s="45">
        <v>1.96622118572614</v>
      </c>
      <c r="BV46" s="45" t="s">
        <v>85</v>
      </c>
      <c r="BW46" s="45">
        <v>0.27326767661836199</v>
      </c>
      <c r="BX46" s="45">
        <v>10.957537485233415</v>
      </c>
      <c r="BY46" s="45" t="s">
        <v>85</v>
      </c>
      <c r="BZ46" s="45">
        <v>0.56363211476430231</v>
      </c>
      <c r="CA46" s="45" t="s">
        <v>85</v>
      </c>
      <c r="CB46" s="45" t="s">
        <v>85</v>
      </c>
      <c r="CC46" s="5" t="s">
        <v>85</v>
      </c>
      <c r="CD46" s="18" t="s">
        <v>106</v>
      </c>
      <c r="CE46" s="18" t="s">
        <v>106</v>
      </c>
      <c r="CF46" s="18" t="s">
        <v>106</v>
      </c>
      <c r="CG46" s="18" t="s">
        <v>106</v>
      </c>
      <c r="CH46" s="18" t="s">
        <v>106</v>
      </c>
      <c r="CI46" s="18" t="s">
        <v>106</v>
      </c>
      <c r="CJ46" s="18" t="s">
        <v>106</v>
      </c>
      <c r="CK46" s="18" t="s">
        <v>106</v>
      </c>
      <c r="CL46" s="18" t="s">
        <v>106</v>
      </c>
      <c r="CM46" s="18" t="s">
        <v>106</v>
      </c>
      <c r="CN46" s="18" t="s">
        <v>106</v>
      </c>
      <c r="CO46" s="18" t="s">
        <v>106</v>
      </c>
      <c r="CP46" s="18" t="s">
        <v>106</v>
      </c>
      <c r="CQ46" s="18" t="s">
        <v>106</v>
      </c>
      <c r="CR46" s="18" t="s">
        <v>106</v>
      </c>
      <c r="CS46" s="18" t="s">
        <v>106</v>
      </c>
      <c r="CT46" s="113" t="s">
        <v>106</v>
      </c>
    </row>
    <row r="47" spans="1:98" x14ac:dyDescent="0.2">
      <c r="A47" s="43" t="s">
        <v>201</v>
      </c>
      <c r="B47" s="14" t="s">
        <v>201</v>
      </c>
      <c r="C47" s="14" t="s">
        <v>79</v>
      </c>
      <c r="D47" s="14"/>
      <c r="E47" s="15"/>
      <c r="F47" s="15"/>
      <c r="G47" s="4">
        <v>43329</v>
      </c>
      <c r="H47" s="16">
        <v>2018</v>
      </c>
      <c r="I47" s="16" t="s">
        <v>63</v>
      </c>
      <c r="J47" s="16">
        <v>15</v>
      </c>
      <c r="K47" s="17">
        <v>0.25720620842575137</v>
      </c>
      <c r="L47" s="5">
        <v>3.2450808694756677</v>
      </c>
      <c r="M47" s="5">
        <v>0.68899128290835587</v>
      </c>
      <c r="N47" s="5">
        <v>1.2293456115012402</v>
      </c>
      <c r="O47" s="5">
        <v>4.6938896402560601</v>
      </c>
      <c r="P47" s="5">
        <v>3.8195135216425982</v>
      </c>
      <c r="Q47" s="5">
        <v>7.9998650273419969</v>
      </c>
      <c r="R47" s="5">
        <v>7.3394171546110716</v>
      </c>
      <c r="S47" s="5">
        <v>2.4935294199585876</v>
      </c>
      <c r="T47" s="5">
        <v>28.264551658219911</v>
      </c>
      <c r="U47" s="18">
        <f t="shared" si="3"/>
        <v>475.2031120515108</v>
      </c>
      <c r="V47" s="5" t="s">
        <v>165</v>
      </c>
      <c r="W47" s="5">
        <v>8.6783707965423215E-2</v>
      </c>
      <c r="X47" s="5">
        <v>3.1317323877682657E-2</v>
      </c>
      <c r="Y47" s="5">
        <v>4.7012528414843338E-2</v>
      </c>
      <c r="Z47" s="5" t="s">
        <v>165</v>
      </c>
      <c r="AA47" s="5" t="s">
        <v>172</v>
      </c>
      <c r="AB47" s="5">
        <v>3.0430310686378602E-2</v>
      </c>
      <c r="AC47" s="5" t="s">
        <v>173</v>
      </c>
      <c r="AD47" s="5">
        <v>0.19554387094432782</v>
      </c>
      <c r="AE47" s="18">
        <f t="shared" si="5"/>
        <v>0.19554387094432782</v>
      </c>
      <c r="AF47" s="5">
        <v>2.8855094118948973E-2</v>
      </c>
      <c r="AG47" s="19">
        <f t="shared" ref="AG47:AG55" si="6">(AF47/K47)*5</f>
        <v>0.56093307963984618</v>
      </c>
      <c r="AH47" s="19">
        <v>3.9216209010930423</v>
      </c>
      <c r="AI47" s="5" t="s">
        <v>181</v>
      </c>
      <c r="AJ47" s="5" t="s">
        <v>181</v>
      </c>
      <c r="AK47" s="5" t="s">
        <v>182</v>
      </c>
      <c r="AL47" s="5" t="s">
        <v>175</v>
      </c>
      <c r="AM47" s="5" t="s">
        <v>175</v>
      </c>
      <c r="AN47" s="5" t="s">
        <v>175</v>
      </c>
      <c r="AO47" s="5" t="s">
        <v>174</v>
      </c>
      <c r="AP47" s="5" t="s">
        <v>183</v>
      </c>
      <c r="AQ47" s="5">
        <v>0.14399123196777155</v>
      </c>
      <c r="AR47" s="5">
        <v>0.1151900234011671</v>
      </c>
      <c r="AS47" s="5"/>
      <c r="AT47" s="5"/>
      <c r="AU47" s="5"/>
      <c r="AV47" s="5"/>
      <c r="AW47" s="5"/>
      <c r="AX47" s="5">
        <v>58.548868560423685</v>
      </c>
      <c r="AY47" s="5" t="s">
        <v>181</v>
      </c>
      <c r="AZ47" s="5" t="s">
        <v>173</v>
      </c>
      <c r="BA47" s="5">
        <v>0.31937088749799392</v>
      </c>
      <c r="BB47" s="5" t="s">
        <v>181</v>
      </c>
      <c r="BC47" s="5">
        <v>8.9231263039640463E-2</v>
      </c>
      <c r="BD47" s="5">
        <v>2.0865671641791042</v>
      </c>
      <c r="BE47" s="5">
        <v>0.6913818006740492</v>
      </c>
      <c r="BF47" s="5">
        <v>0.68656716417910446</v>
      </c>
      <c r="BG47" s="5">
        <v>1.8276681110576152</v>
      </c>
      <c r="BH47" s="5">
        <v>0.32992136093724922</v>
      </c>
      <c r="BI47" s="18">
        <v>240</v>
      </c>
      <c r="BJ47" s="45">
        <v>3.7147480048698935</v>
      </c>
      <c r="BK47" s="45" t="s">
        <v>83</v>
      </c>
      <c r="BL47" s="45" t="s">
        <v>81</v>
      </c>
      <c r="BM47" s="45">
        <v>2.8242698857238118</v>
      </c>
      <c r="BN47" s="45" t="s">
        <v>81</v>
      </c>
      <c r="BO47" s="45" t="s">
        <v>86</v>
      </c>
      <c r="BP47" s="45" t="s">
        <v>86</v>
      </c>
      <c r="BQ47" s="45" t="s">
        <v>85</v>
      </c>
      <c r="BR47" s="45">
        <v>0.21533437308481992</v>
      </c>
      <c r="BS47" s="45" t="s">
        <v>85</v>
      </c>
      <c r="BT47" s="45">
        <v>0.15844538234022512</v>
      </c>
      <c r="BU47" s="45">
        <v>1.5987682877689999</v>
      </c>
      <c r="BV47" s="45" t="s">
        <v>85</v>
      </c>
      <c r="BW47" s="45">
        <v>0.28858978820912901</v>
      </c>
      <c r="BX47" s="45" t="s">
        <v>85</v>
      </c>
      <c r="BY47" s="45">
        <v>0.23481159751060296</v>
      </c>
      <c r="BZ47" s="45">
        <v>1.5119068209517521</v>
      </c>
      <c r="CA47" s="45" t="s">
        <v>85</v>
      </c>
      <c r="CB47" s="45" t="s">
        <v>85</v>
      </c>
      <c r="CC47" s="5" t="s">
        <v>85</v>
      </c>
      <c r="CD47" s="18" t="s">
        <v>106</v>
      </c>
      <c r="CE47" s="18" t="s">
        <v>106</v>
      </c>
      <c r="CF47" s="18" t="s">
        <v>106</v>
      </c>
      <c r="CG47" s="18" t="s">
        <v>106</v>
      </c>
      <c r="CH47" s="18" t="s">
        <v>106</v>
      </c>
      <c r="CI47" s="18" t="s">
        <v>106</v>
      </c>
      <c r="CJ47" s="18" t="s">
        <v>106</v>
      </c>
      <c r="CK47" s="18" t="s">
        <v>106</v>
      </c>
      <c r="CL47" s="18" t="s">
        <v>106</v>
      </c>
      <c r="CM47" s="18" t="s">
        <v>106</v>
      </c>
      <c r="CN47" s="18" t="s">
        <v>106</v>
      </c>
      <c r="CO47" s="18" t="s">
        <v>106</v>
      </c>
      <c r="CP47" s="18" t="s">
        <v>106</v>
      </c>
      <c r="CQ47" s="18" t="s">
        <v>106</v>
      </c>
      <c r="CR47" s="18" t="s">
        <v>106</v>
      </c>
      <c r="CS47" s="18" t="s">
        <v>106</v>
      </c>
      <c r="CT47" s="113" t="s">
        <v>106</v>
      </c>
    </row>
    <row r="48" spans="1:98" x14ac:dyDescent="0.2">
      <c r="A48" s="43" t="s">
        <v>296</v>
      </c>
      <c r="B48" s="14" t="s">
        <v>97</v>
      </c>
      <c r="C48" s="14" t="s">
        <v>79</v>
      </c>
      <c r="D48" s="14"/>
      <c r="E48" s="15"/>
      <c r="F48" s="15"/>
      <c r="G48" s="4">
        <v>43333</v>
      </c>
      <c r="H48" s="16">
        <v>2018</v>
      </c>
      <c r="I48" s="16" t="s">
        <v>63</v>
      </c>
      <c r="J48" s="16">
        <v>12</v>
      </c>
      <c r="K48" s="17">
        <v>0.34308164789861167</v>
      </c>
      <c r="L48" s="5">
        <v>3.6368003843382328</v>
      </c>
      <c r="M48" s="5">
        <v>0.48195788843428794</v>
      </c>
      <c r="N48" s="5">
        <v>1.1328659814389781</v>
      </c>
      <c r="O48" s="5">
        <v>3.2641652529687653</v>
      </c>
      <c r="P48" s="5">
        <v>2.6845524398762599</v>
      </c>
      <c r="Q48" s="5">
        <v>5.1638608921265341</v>
      </c>
      <c r="R48" s="5">
        <v>4.928051092705318</v>
      </c>
      <c r="S48" s="5">
        <v>1.465667099091907</v>
      </c>
      <c r="T48" s="5">
        <v>19.121120646642048</v>
      </c>
      <c r="U48" s="18">
        <f t="shared" si="3"/>
        <v>239.54309866820918</v>
      </c>
      <c r="V48" s="5" t="s">
        <v>165</v>
      </c>
      <c r="W48" s="5">
        <v>7.4620489115553551E-2</v>
      </c>
      <c r="X48" s="5">
        <v>2.0356902382176214E-2</v>
      </c>
      <c r="Y48" s="5">
        <v>4.5954687725571854E-2</v>
      </c>
      <c r="Z48" s="5" t="s">
        <v>165</v>
      </c>
      <c r="AA48" s="5" t="s">
        <v>172</v>
      </c>
      <c r="AB48" s="5">
        <v>1.2448623407075811E-2</v>
      </c>
      <c r="AC48" s="5" t="s">
        <v>173</v>
      </c>
      <c r="AD48" s="5">
        <v>0.15338070263037742</v>
      </c>
      <c r="AE48" s="18">
        <f t="shared" si="5"/>
        <v>0.15338070263037742</v>
      </c>
      <c r="AF48" s="5">
        <v>3.2574593353956689E-2</v>
      </c>
      <c r="AG48" s="19">
        <f t="shared" si="6"/>
        <v>0.47473529338391213</v>
      </c>
      <c r="AH48" s="19">
        <v>3.5299954894000902</v>
      </c>
      <c r="AI48" s="5" t="s">
        <v>181</v>
      </c>
      <c r="AJ48" s="5" t="s">
        <v>181</v>
      </c>
      <c r="AK48" s="5" t="s">
        <v>182</v>
      </c>
      <c r="AL48" s="5" t="s">
        <v>175</v>
      </c>
      <c r="AM48" s="5" t="s">
        <v>175</v>
      </c>
      <c r="AN48" s="5" t="s">
        <v>175</v>
      </c>
      <c r="AO48" s="5" t="s">
        <v>174</v>
      </c>
      <c r="AP48" s="5" t="s">
        <v>183</v>
      </c>
      <c r="AQ48" s="5">
        <v>0.13805442790557809</v>
      </c>
      <c r="AR48" s="5">
        <v>0.10611035934445948</v>
      </c>
      <c r="AS48" s="5"/>
      <c r="AT48" s="5"/>
      <c r="AU48" s="5"/>
      <c r="AV48" s="5"/>
      <c r="AW48" s="5"/>
      <c r="AX48" s="5">
        <v>70.473956338567589</v>
      </c>
      <c r="AY48" s="5" t="s">
        <v>181</v>
      </c>
      <c r="AZ48" s="5" t="s">
        <v>173</v>
      </c>
      <c r="BA48" s="5">
        <v>0.22660538746329628</v>
      </c>
      <c r="BB48" s="5" t="s">
        <v>181</v>
      </c>
      <c r="BC48" s="5" t="s">
        <v>183</v>
      </c>
      <c r="BD48" s="5">
        <v>2.9652432018383759</v>
      </c>
      <c r="BE48" s="5">
        <v>0.93163538873994634</v>
      </c>
      <c r="BF48" s="5" t="s">
        <v>183</v>
      </c>
      <c r="BG48" s="5">
        <v>2.2960870675347884</v>
      </c>
      <c r="BH48" s="5">
        <v>0.20549917017745437</v>
      </c>
      <c r="BI48" s="18">
        <v>190</v>
      </c>
      <c r="BJ48" s="45" t="s">
        <v>82</v>
      </c>
      <c r="BK48" s="45" t="s">
        <v>83</v>
      </c>
      <c r="BL48" s="45">
        <v>0.86593309944948949</v>
      </c>
      <c r="BM48" s="45" t="s">
        <v>84</v>
      </c>
      <c r="BN48" s="45" t="s">
        <v>81</v>
      </c>
      <c r="BO48" s="45" t="s">
        <v>86</v>
      </c>
      <c r="BP48" s="45" t="s">
        <v>86</v>
      </c>
      <c r="BQ48" s="45" t="s">
        <v>85</v>
      </c>
      <c r="BR48" s="45" t="s">
        <v>85</v>
      </c>
      <c r="BS48" s="45" t="s">
        <v>85</v>
      </c>
      <c r="BT48" s="45">
        <v>0.42937522720224869</v>
      </c>
      <c r="BU48" s="45">
        <v>0.70476582515727004</v>
      </c>
      <c r="BV48" s="45" t="s">
        <v>85</v>
      </c>
      <c r="BW48" s="45" t="s">
        <v>85</v>
      </c>
      <c r="BX48" s="45">
        <v>9.0257433236374727</v>
      </c>
      <c r="BY48" s="45" t="s">
        <v>85</v>
      </c>
      <c r="BZ48" s="45">
        <v>0.47255119565978276</v>
      </c>
      <c r="CA48" s="45" t="s">
        <v>85</v>
      </c>
      <c r="CB48" s="45" t="s">
        <v>85</v>
      </c>
      <c r="CC48" s="5" t="s">
        <v>85</v>
      </c>
      <c r="CD48" s="18" t="s">
        <v>106</v>
      </c>
      <c r="CE48" s="18" t="s">
        <v>106</v>
      </c>
      <c r="CF48" s="18" t="s">
        <v>106</v>
      </c>
      <c r="CG48" s="18" t="s">
        <v>106</v>
      </c>
      <c r="CH48" s="18" t="s">
        <v>106</v>
      </c>
      <c r="CI48" s="18" t="s">
        <v>106</v>
      </c>
      <c r="CJ48" s="18" t="s">
        <v>106</v>
      </c>
      <c r="CK48" s="18" t="s">
        <v>106</v>
      </c>
      <c r="CL48" s="18" t="s">
        <v>106</v>
      </c>
      <c r="CM48" s="18" t="s">
        <v>106</v>
      </c>
      <c r="CN48" s="18" t="s">
        <v>106</v>
      </c>
      <c r="CO48" s="18" t="s">
        <v>106</v>
      </c>
      <c r="CP48" s="18" t="s">
        <v>106</v>
      </c>
      <c r="CQ48" s="18" t="s">
        <v>106</v>
      </c>
      <c r="CR48" s="18" t="s">
        <v>106</v>
      </c>
      <c r="CS48" s="18" t="s">
        <v>106</v>
      </c>
      <c r="CT48" s="113" t="s">
        <v>106</v>
      </c>
    </row>
    <row r="49" spans="1:98" x14ac:dyDescent="0.2">
      <c r="A49" s="43" t="s">
        <v>94</v>
      </c>
      <c r="B49" s="14" t="s">
        <v>94</v>
      </c>
      <c r="C49" s="14" t="s">
        <v>79</v>
      </c>
      <c r="D49" s="14"/>
      <c r="E49" s="15"/>
      <c r="F49" s="15"/>
      <c r="G49" s="4">
        <v>43327</v>
      </c>
      <c r="H49" s="16">
        <v>2018</v>
      </c>
      <c r="I49" s="16" t="s">
        <v>63</v>
      </c>
      <c r="J49" s="16">
        <v>12</v>
      </c>
      <c r="K49" s="17">
        <v>0.41920597456584663</v>
      </c>
      <c r="L49" s="5">
        <v>3.0491996464696083</v>
      </c>
      <c r="M49" s="5" t="s">
        <v>168</v>
      </c>
      <c r="N49" s="5">
        <v>8.2934702084876716E-2</v>
      </c>
      <c r="O49" s="5">
        <v>1.5298550111122871</v>
      </c>
      <c r="P49" s="5">
        <v>1.3751402264789925</v>
      </c>
      <c r="Q49" s="5">
        <v>6.5432373796168903</v>
      </c>
      <c r="R49" s="5">
        <v>5.5734998412530423</v>
      </c>
      <c r="S49" s="5">
        <v>2.5909143824743364</v>
      </c>
      <c r="T49" s="5">
        <v>17.695581543020424</v>
      </c>
      <c r="U49" s="18">
        <f t="shared" si="3"/>
        <v>194.65897800530877</v>
      </c>
      <c r="V49" s="5" t="s">
        <v>179</v>
      </c>
      <c r="W49" s="5">
        <v>0.22831771465736392</v>
      </c>
      <c r="X49" s="5">
        <v>8.2000012079135501E-2</v>
      </c>
      <c r="Y49" s="5">
        <v>0.15643782434260922</v>
      </c>
      <c r="Z49" s="5" t="s">
        <v>179</v>
      </c>
      <c r="AA49" s="5">
        <v>4.2603244921032436E-2</v>
      </c>
      <c r="AB49" s="5">
        <v>3.0467775155647431E-2</v>
      </c>
      <c r="AC49" s="5" t="s">
        <v>173</v>
      </c>
      <c r="AD49" s="5">
        <v>0.53982657115578858</v>
      </c>
      <c r="AE49" s="18">
        <f t="shared" si="5"/>
        <v>0.53982657115578847</v>
      </c>
      <c r="AF49" s="5">
        <v>3.0560376759445444E-2</v>
      </c>
      <c r="AG49" s="19">
        <f t="shared" si="6"/>
        <v>0.36450311557576787</v>
      </c>
      <c r="AH49" s="19">
        <v>20.195319871673902</v>
      </c>
      <c r="AI49" s="5" t="s">
        <v>181</v>
      </c>
      <c r="AJ49" s="5" t="s">
        <v>181</v>
      </c>
      <c r="AK49" s="5" t="s">
        <v>182</v>
      </c>
      <c r="AL49" s="5" t="s">
        <v>175</v>
      </c>
      <c r="AM49" s="5" t="s">
        <v>175</v>
      </c>
      <c r="AN49" s="5">
        <v>0.34714096999433852</v>
      </c>
      <c r="AO49" s="5" t="s">
        <v>174</v>
      </c>
      <c r="AP49" s="5" t="s">
        <v>183</v>
      </c>
      <c r="AQ49" s="5">
        <v>0.21610995785368306</v>
      </c>
      <c r="AR49" s="5">
        <v>0.10626847832924449</v>
      </c>
      <c r="AS49" s="5"/>
      <c r="AT49" s="5"/>
      <c r="AU49" s="5"/>
      <c r="AV49" s="5"/>
      <c r="AW49" s="5"/>
      <c r="AX49" s="5">
        <v>260</v>
      </c>
      <c r="AY49" s="5" t="s">
        <v>181</v>
      </c>
      <c r="AZ49" s="5" t="s">
        <v>173</v>
      </c>
      <c r="BA49" s="5">
        <v>0.33271478334472765</v>
      </c>
      <c r="BB49" s="5" t="s">
        <v>181</v>
      </c>
      <c r="BC49" s="5" t="s">
        <v>183</v>
      </c>
      <c r="BD49" s="5">
        <v>7.2437738060357457</v>
      </c>
      <c r="BE49" s="5">
        <v>4.4564898915909756</v>
      </c>
      <c r="BF49" s="5" t="s">
        <v>183</v>
      </c>
      <c r="BG49" s="5">
        <v>3.9730767978643744</v>
      </c>
      <c r="BH49" s="5">
        <v>0.2076602532799427</v>
      </c>
      <c r="BI49" s="18">
        <v>90</v>
      </c>
      <c r="BJ49" s="45" t="s">
        <v>82</v>
      </c>
      <c r="BK49" s="45" t="s">
        <v>83</v>
      </c>
      <c r="BL49" s="45">
        <v>2.1790858743679076</v>
      </c>
      <c r="BM49" s="45">
        <v>2.2210987287025525</v>
      </c>
      <c r="BN49" s="45" t="s">
        <v>81</v>
      </c>
      <c r="BO49" s="45" t="s">
        <v>86</v>
      </c>
      <c r="BP49" s="45" t="s">
        <v>86</v>
      </c>
      <c r="BQ49" s="45" t="s">
        <v>85</v>
      </c>
      <c r="BR49" s="45" t="s">
        <v>85</v>
      </c>
      <c r="BS49" s="45">
        <v>0.25833495611277191</v>
      </c>
      <c r="BT49" s="45">
        <v>0.55409375993113974</v>
      </c>
      <c r="BU49" s="45">
        <v>1.6016051477059801</v>
      </c>
      <c r="BV49" s="45" t="s">
        <v>85</v>
      </c>
      <c r="BW49" s="45" t="s">
        <v>85</v>
      </c>
      <c r="BX49" s="45" t="s">
        <v>85</v>
      </c>
      <c r="BY49" s="45" t="s">
        <v>85</v>
      </c>
      <c r="BZ49" s="45">
        <v>0.64685840057097199</v>
      </c>
      <c r="CA49" s="45" t="s">
        <v>85</v>
      </c>
      <c r="CB49" s="45" t="s">
        <v>85</v>
      </c>
      <c r="CC49" s="5" t="s">
        <v>85</v>
      </c>
      <c r="CD49" s="18" t="s">
        <v>106</v>
      </c>
      <c r="CE49" s="18" t="s">
        <v>106</v>
      </c>
      <c r="CF49" s="18" t="s">
        <v>106</v>
      </c>
      <c r="CG49" s="18" t="s">
        <v>106</v>
      </c>
      <c r="CH49" s="18" t="s">
        <v>106</v>
      </c>
      <c r="CI49" s="18" t="s">
        <v>106</v>
      </c>
      <c r="CJ49" s="18" t="s">
        <v>106</v>
      </c>
      <c r="CK49" s="18" t="s">
        <v>106</v>
      </c>
      <c r="CL49" s="18" t="s">
        <v>106</v>
      </c>
      <c r="CM49" s="18" t="s">
        <v>106</v>
      </c>
      <c r="CN49" s="18" t="s">
        <v>106</v>
      </c>
      <c r="CO49" s="18" t="s">
        <v>106</v>
      </c>
      <c r="CP49" s="18" t="s">
        <v>106</v>
      </c>
      <c r="CQ49" s="18" t="s">
        <v>106</v>
      </c>
      <c r="CR49" s="18" t="s">
        <v>106</v>
      </c>
      <c r="CS49" s="18" t="s">
        <v>106</v>
      </c>
      <c r="CT49" s="113" t="s">
        <v>106</v>
      </c>
    </row>
    <row r="50" spans="1:98" x14ac:dyDescent="0.2">
      <c r="A50" s="43" t="s">
        <v>95</v>
      </c>
      <c r="B50" s="14" t="s">
        <v>95</v>
      </c>
      <c r="C50" s="14" t="s">
        <v>79</v>
      </c>
      <c r="D50" s="14"/>
      <c r="E50" s="15"/>
      <c r="F50" s="15"/>
      <c r="G50" s="4">
        <v>43332</v>
      </c>
      <c r="H50" s="16">
        <v>2018</v>
      </c>
      <c r="I50" s="16" t="s">
        <v>63</v>
      </c>
      <c r="J50" s="16">
        <v>10</v>
      </c>
      <c r="K50" s="17">
        <v>0.30712932104814117</v>
      </c>
      <c r="L50" s="5">
        <v>3.830376371654189</v>
      </c>
      <c r="M50" s="5">
        <v>0.6939479035537911</v>
      </c>
      <c r="N50" s="5">
        <v>2.0754381717827055</v>
      </c>
      <c r="O50" s="5">
        <v>7.121884380749492</v>
      </c>
      <c r="P50" s="5">
        <v>5.5400213033794907</v>
      </c>
      <c r="Q50" s="5">
        <v>13.700866660211098</v>
      </c>
      <c r="R50" s="5">
        <v>12.835189309576839</v>
      </c>
      <c r="S50" s="5">
        <v>4.2656095671540619</v>
      </c>
      <c r="T50" s="5">
        <v>46.232957296407477</v>
      </c>
      <c r="U50" s="18">
        <f t="shared" si="3"/>
        <v>662.47233989504946</v>
      </c>
      <c r="V50" s="5" t="s">
        <v>165</v>
      </c>
      <c r="W50" s="5">
        <v>0.28488883099087009</v>
      </c>
      <c r="X50" s="5">
        <v>0.10052463025888335</v>
      </c>
      <c r="Y50" s="5">
        <v>0.27551925850083175</v>
      </c>
      <c r="Z50" s="5" t="s">
        <v>165</v>
      </c>
      <c r="AA50" s="5">
        <v>3.9410836842264603E-2</v>
      </c>
      <c r="AB50" s="5">
        <v>4.5657929947623577E-2</v>
      </c>
      <c r="AC50" s="5" t="s">
        <v>173</v>
      </c>
      <c r="AD50" s="5">
        <v>0.74600148654047338</v>
      </c>
      <c r="AE50" s="18">
        <f t="shared" si="5"/>
        <v>0.74600148654047349</v>
      </c>
      <c r="AF50" s="5">
        <v>5.4708531035150568E-2</v>
      </c>
      <c r="AG50" s="19">
        <f t="shared" si="6"/>
        <v>0.89064324513932103</v>
      </c>
      <c r="AH50" s="19">
        <v>15.152957171991844</v>
      </c>
      <c r="AI50" s="5" t="s">
        <v>181</v>
      </c>
      <c r="AJ50" s="5" t="s">
        <v>181</v>
      </c>
      <c r="AK50" s="5" t="s">
        <v>182</v>
      </c>
      <c r="AL50" s="5">
        <v>0.19520248616101776</v>
      </c>
      <c r="AM50" s="5" t="s">
        <v>175</v>
      </c>
      <c r="AN50" s="5">
        <v>0.50587549771778184</v>
      </c>
      <c r="AO50" s="5" t="s">
        <v>174</v>
      </c>
      <c r="AP50" s="5" t="s">
        <v>183</v>
      </c>
      <c r="AQ50" s="5">
        <v>0.62254378297886115</v>
      </c>
      <c r="AR50" s="5">
        <v>0.11714415201838722</v>
      </c>
      <c r="AS50" s="5"/>
      <c r="AT50" s="5"/>
      <c r="AU50" s="5"/>
      <c r="AV50" s="5"/>
      <c r="AW50" s="5"/>
      <c r="AX50" s="5">
        <v>110</v>
      </c>
      <c r="AY50" s="5" t="s">
        <v>181</v>
      </c>
      <c r="AZ50" s="5" t="s">
        <v>173</v>
      </c>
      <c r="BA50" s="5">
        <v>0.15173566192324278</v>
      </c>
      <c r="BB50" s="5" t="s">
        <v>181</v>
      </c>
      <c r="BC50" s="5" t="s">
        <v>183</v>
      </c>
      <c r="BD50" s="5">
        <v>2.8597186287192757</v>
      </c>
      <c r="BE50" s="5">
        <v>1.4092820181112549</v>
      </c>
      <c r="BF50" s="5" t="s">
        <v>183</v>
      </c>
      <c r="BG50" s="5">
        <v>3.0304279862009489</v>
      </c>
      <c r="BH50" s="5">
        <v>0.18080799913755932</v>
      </c>
      <c r="BI50" s="18">
        <v>110</v>
      </c>
      <c r="BJ50" s="45">
        <v>2.0811106317668981</v>
      </c>
      <c r="BK50" s="45" t="s">
        <v>83</v>
      </c>
      <c r="BL50" s="45">
        <v>0.32136058549477453</v>
      </c>
      <c r="BM50" s="45" t="s">
        <v>84</v>
      </c>
      <c r="BN50" s="45">
        <v>1.2956023230632374</v>
      </c>
      <c r="BO50" s="45" t="s">
        <v>86</v>
      </c>
      <c r="BP50" s="45" t="s">
        <v>86</v>
      </c>
      <c r="BQ50" s="45" t="s">
        <v>85</v>
      </c>
      <c r="BR50" s="45" t="s">
        <v>85</v>
      </c>
      <c r="BS50" s="45">
        <v>0.21172998098916415</v>
      </c>
      <c r="BT50" s="45">
        <v>0.58464481295433379</v>
      </c>
      <c r="BU50" s="45">
        <v>3.77051507090437</v>
      </c>
      <c r="BV50" s="45" t="s">
        <v>85</v>
      </c>
      <c r="BW50" s="45" t="s">
        <v>85</v>
      </c>
      <c r="BX50" s="45" t="s">
        <v>85</v>
      </c>
      <c r="BY50" s="45" t="s">
        <v>85</v>
      </c>
      <c r="BZ50" s="45">
        <v>0.50786539393511243</v>
      </c>
      <c r="CA50" s="45" t="s">
        <v>85</v>
      </c>
      <c r="CB50" s="45" t="s">
        <v>85</v>
      </c>
      <c r="CC50" s="5" t="s">
        <v>85</v>
      </c>
      <c r="CD50" s="18" t="s">
        <v>106</v>
      </c>
      <c r="CE50" s="18" t="s">
        <v>106</v>
      </c>
      <c r="CF50" s="18" t="s">
        <v>106</v>
      </c>
      <c r="CG50" s="18" t="s">
        <v>106</v>
      </c>
      <c r="CH50" s="18" t="s">
        <v>106</v>
      </c>
      <c r="CI50" s="18" t="s">
        <v>106</v>
      </c>
      <c r="CJ50" s="18" t="s">
        <v>106</v>
      </c>
      <c r="CK50" s="18" t="s">
        <v>106</v>
      </c>
      <c r="CL50" s="18" t="s">
        <v>106</v>
      </c>
      <c r="CM50" s="18" t="s">
        <v>106</v>
      </c>
      <c r="CN50" s="18" t="s">
        <v>106</v>
      </c>
      <c r="CO50" s="18" t="s">
        <v>106</v>
      </c>
      <c r="CP50" s="18" t="s">
        <v>106</v>
      </c>
      <c r="CQ50" s="18" t="s">
        <v>106</v>
      </c>
      <c r="CR50" s="18" t="s">
        <v>106</v>
      </c>
      <c r="CS50" s="18" t="s">
        <v>106</v>
      </c>
      <c r="CT50" s="113" t="s">
        <v>106</v>
      </c>
    </row>
    <row r="51" spans="1:98" x14ac:dyDescent="0.2">
      <c r="A51" s="43" t="s">
        <v>98</v>
      </c>
      <c r="B51" s="14" t="s">
        <v>98</v>
      </c>
      <c r="C51" s="14" t="s">
        <v>79</v>
      </c>
      <c r="D51" s="14"/>
      <c r="E51" s="15"/>
      <c r="F51" s="15"/>
      <c r="G51" s="4">
        <v>43327</v>
      </c>
      <c r="H51" s="16">
        <v>2018</v>
      </c>
      <c r="I51" s="16" t="s">
        <v>63</v>
      </c>
      <c r="J51" s="16">
        <v>11</v>
      </c>
      <c r="K51" s="17">
        <v>0.28651096160247419</v>
      </c>
      <c r="L51" s="5">
        <v>3.3899277274291575</v>
      </c>
      <c r="M51" s="5" t="s">
        <v>168</v>
      </c>
      <c r="N51" s="5">
        <v>8.9675151034960876E-2</v>
      </c>
      <c r="O51" s="5">
        <v>0.78679805882935527</v>
      </c>
      <c r="P51" s="5">
        <v>0.73567396256313755</v>
      </c>
      <c r="Q51" s="5">
        <v>3.1366693077151631</v>
      </c>
      <c r="R51" s="5">
        <v>2.7038724373576315</v>
      </c>
      <c r="S51" s="5">
        <v>1.2078191542042191</v>
      </c>
      <c r="T51" s="5">
        <v>8.6605080717044682</v>
      </c>
      <c r="U51" s="18">
        <f t="shared" si="3"/>
        <v>138.29896882159804</v>
      </c>
      <c r="V51" s="5" t="s">
        <v>165</v>
      </c>
      <c r="W51" s="5">
        <v>8.0942882063804955E-2</v>
      </c>
      <c r="X51" s="5">
        <v>3.9544751251164099E-2</v>
      </c>
      <c r="Y51" s="5">
        <v>8.4235997060343556E-2</v>
      </c>
      <c r="Z51" s="5" t="s">
        <v>165</v>
      </c>
      <c r="AA51" s="5">
        <v>2.7045671296966493E-2</v>
      </c>
      <c r="AB51" s="5">
        <v>1.8650244165199812E-2</v>
      </c>
      <c r="AC51" s="5" t="s">
        <v>173</v>
      </c>
      <c r="AD51" s="5">
        <v>0.25041954583747894</v>
      </c>
      <c r="AE51" s="18">
        <f t="shared" si="5"/>
        <v>0.25041954583747894</v>
      </c>
      <c r="AF51" s="5">
        <v>3.0809646429632565E-2</v>
      </c>
      <c r="AG51" s="19">
        <f t="shared" si="6"/>
        <v>0.53766959311630236</v>
      </c>
      <c r="AH51" s="19">
        <v>33.479955928468513</v>
      </c>
      <c r="AI51" s="5" t="s">
        <v>181</v>
      </c>
      <c r="AJ51" s="5" t="s">
        <v>181</v>
      </c>
      <c r="AK51" s="5" t="s">
        <v>182</v>
      </c>
      <c r="AL51" s="5" t="s">
        <v>175</v>
      </c>
      <c r="AM51" s="5" t="s">
        <v>175</v>
      </c>
      <c r="AN51" s="5">
        <v>0.61606915840325449</v>
      </c>
      <c r="AO51" s="5">
        <v>0.26838432635534082</v>
      </c>
      <c r="AP51" s="5" t="s">
        <v>183</v>
      </c>
      <c r="AQ51" s="5">
        <v>0.29327344125208349</v>
      </c>
      <c r="AR51" s="5">
        <v>8.6976297426335572E-2</v>
      </c>
      <c r="AS51" s="5"/>
      <c r="AT51" s="5"/>
      <c r="AU51" s="5"/>
      <c r="AV51" s="5"/>
      <c r="AW51" s="5"/>
      <c r="AX51" s="5">
        <v>280</v>
      </c>
      <c r="AY51" s="5" t="s">
        <v>181</v>
      </c>
      <c r="AZ51" s="5" t="s">
        <v>173</v>
      </c>
      <c r="BA51" s="5">
        <v>0.23168967784352401</v>
      </c>
      <c r="BB51" s="5" t="s">
        <v>181</v>
      </c>
      <c r="BC51" s="5" t="s">
        <v>183</v>
      </c>
      <c r="BD51" s="5">
        <v>5.9147140039447725</v>
      </c>
      <c r="BE51" s="5">
        <v>2.6138067061143979</v>
      </c>
      <c r="BF51" s="5" t="s">
        <v>183</v>
      </c>
      <c r="BG51" s="5">
        <v>2.4442077580539117</v>
      </c>
      <c r="BH51" s="5">
        <v>0.16301643655489809</v>
      </c>
      <c r="BI51" s="18">
        <v>170</v>
      </c>
      <c r="BJ51" s="45" t="s">
        <v>82</v>
      </c>
      <c r="BK51" s="45" t="s">
        <v>83</v>
      </c>
      <c r="BL51" s="45" t="s">
        <v>81</v>
      </c>
      <c r="BM51" s="45" t="s">
        <v>84</v>
      </c>
      <c r="BN51" s="45" t="s">
        <v>81</v>
      </c>
      <c r="BO51" s="45" t="s">
        <v>86</v>
      </c>
      <c r="BP51" s="45" t="s">
        <v>86</v>
      </c>
      <c r="BQ51" s="45" t="s">
        <v>85</v>
      </c>
      <c r="BR51" s="45" t="s">
        <v>85</v>
      </c>
      <c r="BS51" s="45" t="s">
        <v>85</v>
      </c>
      <c r="BT51" s="45">
        <v>0.25574563521606392</v>
      </c>
      <c r="BU51" s="45" t="s">
        <v>85</v>
      </c>
      <c r="BV51" s="45" t="s">
        <v>85</v>
      </c>
      <c r="BW51" s="45" t="s">
        <v>85</v>
      </c>
      <c r="BX51" s="45" t="s">
        <v>85</v>
      </c>
      <c r="BY51" s="45" t="s">
        <v>85</v>
      </c>
      <c r="BZ51" s="45">
        <v>0.80503432368330841</v>
      </c>
      <c r="CA51" s="45" t="s">
        <v>85</v>
      </c>
      <c r="CB51" s="45" t="s">
        <v>85</v>
      </c>
      <c r="CC51" s="5" t="s">
        <v>85</v>
      </c>
      <c r="CD51" s="18" t="s">
        <v>106</v>
      </c>
      <c r="CE51" s="18" t="s">
        <v>106</v>
      </c>
      <c r="CF51" s="18" t="s">
        <v>106</v>
      </c>
      <c r="CG51" s="18" t="s">
        <v>106</v>
      </c>
      <c r="CH51" s="18" t="s">
        <v>106</v>
      </c>
      <c r="CI51" s="18" t="s">
        <v>106</v>
      </c>
      <c r="CJ51" s="18" t="s">
        <v>106</v>
      </c>
      <c r="CK51" s="18" t="s">
        <v>106</v>
      </c>
      <c r="CL51" s="18" t="s">
        <v>106</v>
      </c>
      <c r="CM51" s="18" t="s">
        <v>106</v>
      </c>
      <c r="CN51" s="18" t="s">
        <v>106</v>
      </c>
      <c r="CO51" s="18" t="s">
        <v>106</v>
      </c>
      <c r="CP51" s="18" t="s">
        <v>106</v>
      </c>
      <c r="CQ51" s="18" t="s">
        <v>106</v>
      </c>
      <c r="CR51" s="18" t="s">
        <v>106</v>
      </c>
      <c r="CS51" s="18" t="s">
        <v>106</v>
      </c>
      <c r="CT51" s="113" t="s">
        <v>106</v>
      </c>
    </row>
    <row r="52" spans="1:98" x14ac:dyDescent="0.2">
      <c r="A52" s="43" t="s">
        <v>65</v>
      </c>
      <c r="B52" s="14" t="s">
        <v>65</v>
      </c>
      <c r="C52" s="14" t="s">
        <v>79</v>
      </c>
      <c r="D52" s="14"/>
      <c r="E52" s="15"/>
      <c r="F52" s="15"/>
      <c r="G52" s="4">
        <v>43332</v>
      </c>
      <c r="H52" s="16">
        <v>2018</v>
      </c>
      <c r="I52" s="16" t="s">
        <v>63</v>
      </c>
      <c r="J52" s="16">
        <v>12</v>
      </c>
      <c r="K52" s="17">
        <v>0.20147327331106513</v>
      </c>
      <c r="L52" s="5">
        <v>3.2044516933704186</v>
      </c>
      <c r="M52" s="5">
        <v>0.67163660278090942</v>
      </c>
      <c r="N52" s="5">
        <v>1.7113819992484027</v>
      </c>
      <c r="O52" s="5">
        <v>5.8178034573468622</v>
      </c>
      <c r="P52" s="5">
        <v>5.8379650507328069</v>
      </c>
      <c r="Q52" s="5">
        <v>9.7315435926343472</v>
      </c>
      <c r="R52" s="5">
        <v>9.0027245396467492</v>
      </c>
      <c r="S52" s="5">
        <v>2.2164740698985343</v>
      </c>
      <c r="T52" s="5">
        <v>34.98952931228861</v>
      </c>
      <c r="U52" s="18">
        <f t="shared" si="3"/>
        <v>723.45983619740923</v>
      </c>
      <c r="V52" s="5" t="s">
        <v>164</v>
      </c>
      <c r="W52" s="5">
        <v>0.26001460462533249</v>
      </c>
      <c r="X52" s="5">
        <v>7.7446728545998184E-2</v>
      </c>
      <c r="Y52" s="5">
        <v>0.18761107922220391</v>
      </c>
      <c r="Z52" s="5">
        <v>1.0239421309245508E-2</v>
      </c>
      <c r="AA52" s="5">
        <v>3.105319826962773E-2</v>
      </c>
      <c r="AB52" s="5">
        <v>3.6759044022560097E-2</v>
      </c>
      <c r="AC52" s="5" t="s">
        <v>173</v>
      </c>
      <c r="AD52" s="5">
        <v>0.60312407599496787</v>
      </c>
      <c r="AE52" s="18">
        <f t="shared" si="5"/>
        <v>0.59288465468572249</v>
      </c>
      <c r="AF52" s="5">
        <v>6.1204904171364143E-2</v>
      </c>
      <c r="AG52" s="19">
        <f t="shared" si="6"/>
        <v>1.5189335827404435</v>
      </c>
      <c r="AH52" s="19">
        <v>11.555790892461731</v>
      </c>
      <c r="AI52" s="5" t="s">
        <v>181</v>
      </c>
      <c r="AJ52" s="5" t="s">
        <v>181</v>
      </c>
      <c r="AK52" s="5" t="s">
        <v>182</v>
      </c>
      <c r="AL52" s="5">
        <v>0.33984788678155387</v>
      </c>
      <c r="AM52" s="5" t="s">
        <v>175</v>
      </c>
      <c r="AN52" s="5">
        <v>0.27332242225859249</v>
      </c>
      <c r="AO52" s="5" t="s">
        <v>174</v>
      </c>
      <c r="AP52" s="5" t="s">
        <v>183</v>
      </c>
      <c r="AQ52" s="5">
        <v>0.83954301851673585</v>
      </c>
      <c r="AR52" s="5">
        <v>0.1190173614453965</v>
      </c>
      <c r="AS52" s="5"/>
      <c r="AT52" s="5"/>
      <c r="AU52" s="5"/>
      <c r="AV52" s="5"/>
      <c r="AW52" s="5"/>
      <c r="AX52" s="5">
        <v>100</v>
      </c>
      <c r="AY52" s="5" t="s">
        <v>181</v>
      </c>
      <c r="AZ52" s="5" t="s">
        <v>173</v>
      </c>
      <c r="BA52" s="5">
        <v>0.25938653430062364</v>
      </c>
      <c r="BB52" s="5" t="s">
        <v>181</v>
      </c>
      <c r="BC52" s="5">
        <v>0.26778668703067321</v>
      </c>
      <c r="BD52" s="5">
        <v>3.7318823978617797</v>
      </c>
      <c r="BE52" s="5">
        <v>2.2245131729667809</v>
      </c>
      <c r="BF52" s="5" t="s">
        <v>183</v>
      </c>
      <c r="BG52" s="5">
        <v>6.0695176275932283</v>
      </c>
      <c r="BH52" s="5">
        <v>0.35022782232404226</v>
      </c>
      <c r="BI52" s="18">
        <v>140</v>
      </c>
      <c r="BJ52" s="45">
        <v>8.0973819489639443</v>
      </c>
      <c r="BK52" s="45" t="s">
        <v>83</v>
      </c>
      <c r="BL52" s="45">
        <v>0.3159801808032463</v>
      </c>
      <c r="BM52" s="45">
        <v>7.046038584244684</v>
      </c>
      <c r="BN52" s="45">
        <v>0.83127036433264601</v>
      </c>
      <c r="BO52" s="45" t="s">
        <v>86</v>
      </c>
      <c r="BP52" s="45" t="s">
        <v>86</v>
      </c>
      <c r="BQ52" s="45" t="s">
        <v>85</v>
      </c>
      <c r="BR52" s="45" t="s">
        <v>85</v>
      </c>
      <c r="BS52" s="45">
        <v>0.2017525358081031</v>
      </c>
      <c r="BT52" s="45">
        <v>0.1222872942984459</v>
      </c>
      <c r="BU52" s="45">
        <v>3.9680578858432898</v>
      </c>
      <c r="BV52" s="45" t="s">
        <v>85</v>
      </c>
      <c r="BW52" s="45" t="s">
        <v>85</v>
      </c>
      <c r="BX52" s="45" t="s">
        <v>85</v>
      </c>
      <c r="BY52" s="45">
        <v>0.19677088210064811</v>
      </c>
      <c r="BZ52" s="45">
        <v>1.0291177338192528</v>
      </c>
      <c r="CA52" s="45" t="s">
        <v>85</v>
      </c>
      <c r="CB52" s="45" t="s">
        <v>85</v>
      </c>
      <c r="CC52" s="5" t="s">
        <v>85</v>
      </c>
      <c r="CD52" s="18" t="s">
        <v>106</v>
      </c>
      <c r="CE52" s="18" t="s">
        <v>106</v>
      </c>
      <c r="CF52" s="18" t="s">
        <v>106</v>
      </c>
      <c r="CG52" s="18" t="s">
        <v>106</v>
      </c>
      <c r="CH52" s="18" t="s">
        <v>106</v>
      </c>
      <c r="CI52" s="18" t="s">
        <v>106</v>
      </c>
      <c r="CJ52" s="18" t="s">
        <v>106</v>
      </c>
      <c r="CK52" s="18" t="s">
        <v>106</v>
      </c>
      <c r="CL52" s="18" t="s">
        <v>106</v>
      </c>
      <c r="CM52" s="18" t="s">
        <v>106</v>
      </c>
      <c r="CN52" s="18" t="s">
        <v>106</v>
      </c>
      <c r="CO52" s="18" t="s">
        <v>106</v>
      </c>
      <c r="CP52" s="18" t="s">
        <v>106</v>
      </c>
      <c r="CQ52" s="18" t="s">
        <v>106</v>
      </c>
      <c r="CR52" s="18" t="s">
        <v>106</v>
      </c>
      <c r="CS52" s="18" t="s">
        <v>106</v>
      </c>
      <c r="CT52" s="113" t="s">
        <v>106</v>
      </c>
    </row>
    <row r="53" spans="1:98" x14ac:dyDescent="0.2">
      <c r="A53" s="43" t="s">
        <v>96</v>
      </c>
      <c r="B53" s="14" t="s">
        <v>96</v>
      </c>
      <c r="C53" s="14" t="s">
        <v>79</v>
      </c>
      <c r="D53" s="14"/>
      <c r="E53" s="15"/>
      <c r="F53" s="15"/>
      <c r="G53" s="4">
        <v>43333</v>
      </c>
      <c r="H53" s="16">
        <v>2018</v>
      </c>
      <c r="I53" s="16" t="s">
        <v>63</v>
      </c>
      <c r="J53" s="16">
        <v>11</v>
      </c>
      <c r="K53" s="17">
        <v>0.17288153625199784</v>
      </c>
      <c r="L53" s="5">
        <v>5.4299103504482602</v>
      </c>
      <c r="M53" s="5">
        <v>0.33318658673660551</v>
      </c>
      <c r="N53" s="5">
        <v>1.3073576245784937</v>
      </c>
      <c r="O53" s="5">
        <v>6.2243911577369797</v>
      </c>
      <c r="P53" s="5">
        <v>5.7780723117272377</v>
      </c>
      <c r="Q53" s="5">
        <v>12.467623641813415</v>
      </c>
      <c r="R53" s="5">
        <v>11.260771824653428</v>
      </c>
      <c r="S53" s="5">
        <v>4.3252294866991381</v>
      </c>
      <c r="T53" s="5">
        <v>41.696632633945292</v>
      </c>
      <c r="U53" s="18">
        <f t="shared" si="3"/>
        <v>1038.8200238417012</v>
      </c>
      <c r="V53" s="5" t="s">
        <v>164</v>
      </c>
      <c r="W53" s="5">
        <v>0.10699359252420752</v>
      </c>
      <c r="X53" s="5">
        <v>3.4581757635072326E-2</v>
      </c>
      <c r="Y53" s="5">
        <v>3.022020507474062E-2</v>
      </c>
      <c r="Z53" s="5" t="s">
        <v>164</v>
      </c>
      <c r="AA53" s="5" t="s">
        <v>178</v>
      </c>
      <c r="AB53" s="5">
        <v>3.5772712633653801E-2</v>
      </c>
      <c r="AC53" s="5" t="s">
        <v>173</v>
      </c>
      <c r="AD53" s="5">
        <v>0.20756826786767429</v>
      </c>
      <c r="AE53" s="18">
        <f t="shared" si="5"/>
        <v>0.20756826786767427</v>
      </c>
      <c r="AF53" s="5">
        <v>3.253606219557887E-2</v>
      </c>
      <c r="AG53" s="19">
        <f t="shared" si="6"/>
        <v>0.9409929741760632</v>
      </c>
      <c r="AH53" s="19">
        <v>5.4508381641863419</v>
      </c>
      <c r="AI53" s="5" t="s">
        <v>181</v>
      </c>
      <c r="AJ53" s="5" t="s">
        <v>181</v>
      </c>
      <c r="AK53" s="5" t="s">
        <v>182</v>
      </c>
      <c r="AL53" s="5">
        <v>0.35416262371434115</v>
      </c>
      <c r="AM53" s="5" t="s">
        <v>175</v>
      </c>
      <c r="AN53" s="5" t="s">
        <v>175</v>
      </c>
      <c r="AO53" s="5" t="s">
        <v>174</v>
      </c>
      <c r="AP53" s="5" t="s">
        <v>183</v>
      </c>
      <c r="AQ53" s="5">
        <v>0.18455275109077379</v>
      </c>
      <c r="AR53" s="5">
        <v>0.10093718469948267</v>
      </c>
      <c r="AS53" s="5"/>
      <c r="AT53" s="5"/>
      <c r="AU53" s="5"/>
      <c r="AV53" s="5"/>
      <c r="AW53" s="5"/>
      <c r="AX53" s="5">
        <v>280</v>
      </c>
      <c r="AY53" s="5" t="s">
        <v>181</v>
      </c>
      <c r="AZ53" s="5" t="s">
        <v>173</v>
      </c>
      <c r="BA53" s="5">
        <v>0.26803075174249896</v>
      </c>
      <c r="BB53" s="5">
        <v>0.23781746387866823</v>
      </c>
      <c r="BC53" s="5">
        <v>0.31649166891022762</v>
      </c>
      <c r="BD53" s="5">
        <v>12.659876155433903</v>
      </c>
      <c r="BE53" s="5">
        <v>3.6821322803553795</v>
      </c>
      <c r="BF53" s="5" t="s">
        <v>183</v>
      </c>
      <c r="BG53" s="5">
        <v>10.085285231385923</v>
      </c>
      <c r="BH53" s="5">
        <v>0.18632624368063655</v>
      </c>
      <c r="BI53" s="18">
        <v>270</v>
      </c>
      <c r="BJ53" s="45">
        <v>9.0550999525257172</v>
      </c>
      <c r="BK53" s="45" t="s">
        <v>83</v>
      </c>
      <c r="BL53" s="45">
        <v>1.8053944889681586</v>
      </c>
      <c r="BM53" s="45">
        <v>9.6033623660369329</v>
      </c>
      <c r="BN53" s="45" t="s">
        <v>81</v>
      </c>
      <c r="BO53" s="45">
        <v>2.8672096715040705</v>
      </c>
      <c r="BP53" s="45">
        <v>18.572311475009375</v>
      </c>
      <c r="BQ53" s="45" t="s">
        <v>85</v>
      </c>
      <c r="BR53" s="45" t="s">
        <v>85</v>
      </c>
      <c r="BS53" s="45" t="s">
        <v>85</v>
      </c>
      <c r="BT53" s="45" t="s">
        <v>87</v>
      </c>
      <c r="BU53" s="45" t="s">
        <v>85</v>
      </c>
      <c r="BV53" s="45" t="s">
        <v>85</v>
      </c>
      <c r="BW53" s="45" t="s">
        <v>85</v>
      </c>
      <c r="BX53" s="45" t="s">
        <v>85</v>
      </c>
      <c r="BY53" s="45" t="s">
        <v>85</v>
      </c>
      <c r="BZ53" s="45">
        <v>0.6419081560484009</v>
      </c>
      <c r="CA53" s="45" t="s">
        <v>85</v>
      </c>
      <c r="CB53" s="45" t="s">
        <v>85</v>
      </c>
      <c r="CC53" s="5" t="s">
        <v>85</v>
      </c>
      <c r="CD53" s="18" t="s">
        <v>106</v>
      </c>
      <c r="CE53" s="18" t="s">
        <v>106</v>
      </c>
      <c r="CF53" s="18" t="s">
        <v>106</v>
      </c>
      <c r="CG53" s="18" t="s">
        <v>106</v>
      </c>
      <c r="CH53" s="18" t="s">
        <v>106</v>
      </c>
      <c r="CI53" s="18" t="s">
        <v>106</v>
      </c>
      <c r="CJ53" s="18" t="s">
        <v>106</v>
      </c>
      <c r="CK53" s="18" t="s">
        <v>106</v>
      </c>
      <c r="CL53" s="18" t="s">
        <v>106</v>
      </c>
      <c r="CM53" s="18" t="s">
        <v>106</v>
      </c>
      <c r="CN53" s="18" t="s">
        <v>106</v>
      </c>
      <c r="CO53" s="18" t="s">
        <v>106</v>
      </c>
      <c r="CP53" s="18" t="s">
        <v>106</v>
      </c>
      <c r="CQ53" s="18" t="s">
        <v>106</v>
      </c>
      <c r="CR53" s="18" t="s">
        <v>106</v>
      </c>
      <c r="CS53" s="18" t="s">
        <v>106</v>
      </c>
      <c r="CT53" s="113" t="s">
        <v>106</v>
      </c>
    </row>
    <row r="54" spans="1:98" x14ac:dyDescent="0.2">
      <c r="A54" s="43" t="s">
        <v>66</v>
      </c>
      <c r="B54" s="14" t="s">
        <v>66</v>
      </c>
      <c r="C54" s="14" t="s">
        <v>79</v>
      </c>
      <c r="D54" s="14"/>
      <c r="E54" s="15"/>
      <c r="F54" s="15"/>
      <c r="G54" s="4">
        <v>43335</v>
      </c>
      <c r="H54" s="16">
        <v>2018</v>
      </c>
      <c r="I54" s="16" t="s">
        <v>63</v>
      </c>
      <c r="J54" s="16">
        <v>10</v>
      </c>
      <c r="K54" s="17">
        <v>0.18550690497922698</v>
      </c>
      <c r="L54" s="5">
        <v>6.5783812210163957</v>
      </c>
      <c r="M54" s="5">
        <v>3.1422061894816784E-2</v>
      </c>
      <c r="N54" s="5">
        <v>0.17346271743346695</v>
      </c>
      <c r="O54" s="5">
        <v>0.99568078831520479</v>
      </c>
      <c r="P54" s="5">
        <v>1.3333562252254516</v>
      </c>
      <c r="Q54" s="5">
        <v>3.3465728180575405</v>
      </c>
      <c r="R54" s="5">
        <v>2.5419850931761681</v>
      </c>
      <c r="S54" s="5">
        <v>1.1359274844885408</v>
      </c>
      <c r="T54" s="5">
        <v>9.5269851266963723</v>
      </c>
      <c r="U54" s="18">
        <f t="shared" si="3"/>
        <v>221.6912347356228</v>
      </c>
      <c r="V54" s="5" t="s">
        <v>164</v>
      </c>
      <c r="W54" s="5">
        <v>7.8841681054816329E-2</v>
      </c>
      <c r="X54" s="5">
        <v>2.7618599586597844E-2</v>
      </c>
      <c r="Y54" s="5">
        <v>5.6156578057047317E-2</v>
      </c>
      <c r="Z54" s="5">
        <v>1.4805772395656376E-2</v>
      </c>
      <c r="AA54" s="5" t="s">
        <v>178</v>
      </c>
      <c r="AB54" s="5">
        <v>1.4280003446251787E-2</v>
      </c>
      <c r="AC54" s="5" t="s">
        <v>173</v>
      </c>
      <c r="AD54" s="5">
        <v>0.18183211960993209</v>
      </c>
      <c r="AE54" s="18">
        <f t="shared" si="5"/>
        <v>0.17689686214471328</v>
      </c>
      <c r="AF54" s="5">
        <v>2.6235792896546425E-2</v>
      </c>
      <c r="AG54" s="19">
        <f t="shared" si="6"/>
        <v>0.70713790679339683</v>
      </c>
      <c r="AH54" s="19">
        <v>13.51472424175663</v>
      </c>
      <c r="AI54" s="5" t="s">
        <v>181</v>
      </c>
      <c r="AJ54" s="5" t="s">
        <v>181</v>
      </c>
      <c r="AK54" s="5" t="s">
        <v>182</v>
      </c>
      <c r="AL54" s="5" t="s">
        <v>175</v>
      </c>
      <c r="AM54" s="5" t="s">
        <v>175</v>
      </c>
      <c r="AN54" s="5">
        <v>1.628038481310127</v>
      </c>
      <c r="AO54" s="5" t="s">
        <v>174</v>
      </c>
      <c r="AP54" s="5" t="s">
        <v>183</v>
      </c>
      <c r="AQ54" s="5" t="s">
        <v>175</v>
      </c>
      <c r="AR54" s="5">
        <v>9.5926660302073405E-2</v>
      </c>
      <c r="AS54" s="5"/>
      <c r="AT54" s="5"/>
      <c r="AU54" s="5"/>
      <c r="AV54" s="5"/>
      <c r="AW54" s="5"/>
      <c r="AX54" s="5">
        <v>160</v>
      </c>
      <c r="AY54" s="5" t="s">
        <v>181</v>
      </c>
      <c r="AZ54" s="5" t="s">
        <v>173</v>
      </c>
      <c r="BA54" s="5" t="s">
        <v>182</v>
      </c>
      <c r="BB54" s="5" t="s">
        <v>181</v>
      </c>
      <c r="BC54" s="5">
        <v>1.0031073446327683</v>
      </c>
      <c r="BD54" s="5">
        <v>15.938050847457626</v>
      </c>
      <c r="BE54" s="5">
        <v>3.0025423728813561</v>
      </c>
      <c r="BF54" s="5" t="s">
        <v>183</v>
      </c>
      <c r="BG54" s="5">
        <v>6.2864689265536731</v>
      </c>
      <c r="BH54" s="5">
        <v>0.32256214689265539</v>
      </c>
      <c r="BI54" s="18">
        <v>72</v>
      </c>
      <c r="BJ54" s="45">
        <v>2.5270341648163388</v>
      </c>
      <c r="BK54" s="45" t="s">
        <v>83</v>
      </c>
      <c r="BL54" s="45" t="s">
        <v>81</v>
      </c>
      <c r="BM54" s="45" t="s">
        <v>84</v>
      </c>
      <c r="BN54" s="45" t="s">
        <v>81</v>
      </c>
      <c r="BO54" s="45" t="s">
        <v>86</v>
      </c>
      <c r="BP54" s="45">
        <v>5.6585851769697353</v>
      </c>
      <c r="BQ54" s="45" t="s">
        <v>85</v>
      </c>
      <c r="BR54" s="45" t="s">
        <v>85</v>
      </c>
      <c r="BS54" s="45" t="s">
        <v>85</v>
      </c>
      <c r="BT54" s="45">
        <v>0.45603913607957569</v>
      </c>
      <c r="BU54" s="45">
        <v>1.92983723273029</v>
      </c>
      <c r="BV54" s="45" t="s">
        <v>85</v>
      </c>
      <c r="BW54" s="45">
        <v>0.44137363698955462</v>
      </c>
      <c r="BX54" s="45">
        <v>3.4567019132982248</v>
      </c>
      <c r="BY54" s="45" t="s">
        <v>85</v>
      </c>
      <c r="BZ54" s="45">
        <v>0.96007449016492241</v>
      </c>
      <c r="CA54" s="45" t="s">
        <v>85</v>
      </c>
      <c r="CB54" s="45" t="s">
        <v>85</v>
      </c>
      <c r="CC54" s="5" t="s">
        <v>85</v>
      </c>
      <c r="CD54" s="18" t="s">
        <v>106</v>
      </c>
      <c r="CE54" s="18" t="s">
        <v>106</v>
      </c>
      <c r="CF54" s="18" t="s">
        <v>106</v>
      </c>
      <c r="CG54" s="18" t="s">
        <v>106</v>
      </c>
      <c r="CH54" s="18" t="s">
        <v>106</v>
      </c>
      <c r="CI54" s="18" t="s">
        <v>106</v>
      </c>
      <c r="CJ54" s="18" t="s">
        <v>106</v>
      </c>
      <c r="CK54" s="18" t="s">
        <v>106</v>
      </c>
      <c r="CL54" s="18" t="s">
        <v>106</v>
      </c>
      <c r="CM54" s="18" t="s">
        <v>106</v>
      </c>
      <c r="CN54" s="18" t="s">
        <v>106</v>
      </c>
      <c r="CO54" s="18" t="s">
        <v>106</v>
      </c>
      <c r="CP54" s="18" t="s">
        <v>106</v>
      </c>
      <c r="CQ54" s="18" t="s">
        <v>106</v>
      </c>
      <c r="CR54" s="18" t="s">
        <v>106</v>
      </c>
      <c r="CS54" s="18" t="s">
        <v>106</v>
      </c>
      <c r="CT54" s="113" t="s">
        <v>106</v>
      </c>
    </row>
    <row r="55" spans="1:98" x14ac:dyDescent="0.2">
      <c r="A55" s="43" t="s">
        <v>200</v>
      </c>
      <c r="B55" s="14" t="s">
        <v>200</v>
      </c>
      <c r="C55" s="14" t="s">
        <v>79</v>
      </c>
      <c r="D55" s="14"/>
      <c r="E55" s="15"/>
      <c r="F55" s="15"/>
      <c r="G55" s="4">
        <v>43328</v>
      </c>
      <c r="H55" s="16">
        <v>2018</v>
      </c>
      <c r="I55" s="16" t="s">
        <v>63</v>
      </c>
      <c r="J55" s="16">
        <v>13</v>
      </c>
      <c r="K55" s="17">
        <v>0.19387245542398815</v>
      </c>
      <c r="L55" s="5">
        <v>4.7855408686269341</v>
      </c>
      <c r="M55" s="5">
        <v>5.921173235563703E-2</v>
      </c>
      <c r="N55" s="5">
        <v>0.13955087076076991</v>
      </c>
      <c r="O55" s="5">
        <v>0.43413789591608104</v>
      </c>
      <c r="P55" s="5">
        <v>0.32781342295549443</v>
      </c>
      <c r="Q55" s="5">
        <v>0.95560138506976255</v>
      </c>
      <c r="R55" s="5">
        <v>0.88471331092779315</v>
      </c>
      <c r="S55" s="5">
        <v>0.36377940727161623</v>
      </c>
      <c r="T55" s="5">
        <v>3.164808025257154</v>
      </c>
      <c r="U55" s="18">
        <f t="shared" si="3"/>
        <v>73.166520641039796</v>
      </c>
      <c r="V55" s="5" t="s">
        <v>165</v>
      </c>
      <c r="W55" s="5">
        <v>8.5188058480274123E-2</v>
      </c>
      <c r="X55" s="5">
        <v>3.1980837675395384E-2</v>
      </c>
      <c r="Y55" s="5">
        <v>0.10884898085158279</v>
      </c>
      <c r="Z55" s="5">
        <v>1.3094883985111308E-2</v>
      </c>
      <c r="AA55" s="5">
        <v>1.9983151725224652E-2</v>
      </c>
      <c r="AB55" s="5">
        <v>1.7447886515321826E-2</v>
      </c>
      <c r="AC55" s="5" t="s">
        <v>173</v>
      </c>
      <c r="AD55" s="5">
        <v>0.27654379923291006</v>
      </c>
      <c r="AE55" s="18">
        <f t="shared" si="5"/>
        <v>0.26344891524779879</v>
      </c>
      <c r="AF55" s="5">
        <v>7.7997250229147566E-2</v>
      </c>
      <c r="AG55" s="19">
        <f t="shared" si="6"/>
        <v>2.0115609011752591</v>
      </c>
      <c r="AH55" s="19">
        <v>8.83908160222642</v>
      </c>
      <c r="AI55" s="5" t="s">
        <v>181</v>
      </c>
      <c r="AJ55" s="5" t="s">
        <v>181</v>
      </c>
      <c r="AK55" s="5" t="s">
        <v>182</v>
      </c>
      <c r="AL55" s="5" t="s">
        <v>175</v>
      </c>
      <c r="AM55" s="5" t="s">
        <v>175</v>
      </c>
      <c r="AN55" s="5">
        <v>0.9014014511479973</v>
      </c>
      <c r="AO55" s="5">
        <v>0.98863598714508161</v>
      </c>
      <c r="AP55" s="5" t="s">
        <v>183</v>
      </c>
      <c r="AQ55" s="5">
        <v>0.91346121989199225</v>
      </c>
      <c r="AR55" s="5">
        <v>0.44590332306265118</v>
      </c>
      <c r="AS55" s="5"/>
      <c r="AT55" s="5"/>
      <c r="AU55" s="5"/>
      <c r="AV55" s="5"/>
      <c r="AW55" s="5"/>
      <c r="AX55" s="5">
        <v>120</v>
      </c>
      <c r="AY55" s="5" t="s">
        <v>181</v>
      </c>
      <c r="AZ55" s="5" t="s">
        <v>173</v>
      </c>
      <c r="BA55" s="5">
        <v>0.26849296398514433</v>
      </c>
      <c r="BB55" s="5" t="s">
        <v>181</v>
      </c>
      <c r="BC55" s="5" t="s">
        <v>183</v>
      </c>
      <c r="BD55" s="5">
        <v>12.273229070837168</v>
      </c>
      <c r="BE55" s="5">
        <v>12.371460697127672</v>
      </c>
      <c r="BF55" s="5" t="s">
        <v>183</v>
      </c>
      <c r="BG55" s="5">
        <v>10.260690313128215</v>
      </c>
      <c r="BH55" s="5">
        <v>2.2024157552216432</v>
      </c>
      <c r="BI55" s="18">
        <v>27</v>
      </c>
      <c r="BJ55" s="45" t="s">
        <v>82</v>
      </c>
      <c r="BK55" s="45" t="s">
        <v>83</v>
      </c>
      <c r="BL55" s="45" t="s">
        <v>81</v>
      </c>
      <c r="BM55" s="45">
        <v>8.7932592600819248</v>
      </c>
      <c r="BN55" s="45" t="s">
        <v>81</v>
      </c>
      <c r="BO55" s="45">
        <v>6.6579024827043369</v>
      </c>
      <c r="BP55" s="45" t="s">
        <v>86</v>
      </c>
      <c r="BQ55" s="45" t="s">
        <v>85</v>
      </c>
      <c r="BR55" s="45" t="s">
        <v>85</v>
      </c>
      <c r="BS55" s="45" t="s">
        <v>85</v>
      </c>
      <c r="BT55" s="45">
        <v>0.33281175697602938</v>
      </c>
      <c r="BU55" s="45" t="s">
        <v>85</v>
      </c>
      <c r="BV55" s="45" t="s">
        <v>85</v>
      </c>
      <c r="BW55" s="45">
        <v>0.30495444687965123</v>
      </c>
      <c r="BX55" s="45" t="s">
        <v>85</v>
      </c>
      <c r="BY55" s="45" t="s">
        <v>85</v>
      </c>
      <c r="BZ55" s="45">
        <v>0.28081731247423236</v>
      </c>
      <c r="CA55" s="45">
        <v>1.4891435501085373</v>
      </c>
      <c r="CB55" s="45" t="s">
        <v>85</v>
      </c>
      <c r="CC55" s="5" t="s">
        <v>85</v>
      </c>
      <c r="CD55" s="18" t="s">
        <v>106</v>
      </c>
      <c r="CE55" s="18" t="s">
        <v>106</v>
      </c>
      <c r="CF55" s="18" t="s">
        <v>106</v>
      </c>
      <c r="CG55" s="18" t="s">
        <v>106</v>
      </c>
      <c r="CH55" s="18" t="s">
        <v>106</v>
      </c>
      <c r="CI55" s="18" t="s">
        <v>106</v>
      </c>
      <c r="CJ55" s="18" t="s">
        <v>106</v>
      </c>
      <c r="CK55" s="18" t="s">
        <v>106</v>
      </c>
      <c r="CL55" s="18" t="s">
        <v>106</v>
      </c>
      <c r="CM55" s="18" t="s">
        <v>106</v>
      </c>
      <c r="CN55" s="18" t="s">
        <v>106</v>
      </c>
      <c r="CO55" s="18" t="s">
        <v>106</v>
      </c>
      <c r="CP55" s="18" t="s">
        <v>106</v>
      </c>
      <c r="CQ55" s="18" t="s">
        <v>106</v>
      </c>
      <c r="CR55" s="18" t="s">
        <v>106</v>
      </c>
      <c r="CS55" s="18" t="s">
        <v>106</v>
      </c>
      <c r="CT55" s="113" t="s">
        <v>106</v>
      </c>
    </row>
    <row r="56" spans="1:98" x14ac:dyDescent="0.2">
      <c r="A56" s="43" t="s">
        <v>99</v>
      </c>
      <c r="B56" s="14" t="s">
        <v>99</v>
      </c>
      <c r="C56" s="14" t="s">
        <v>79</v>
      </c>
      <c r="D56" s="14"/>
      <c r="E56" s="15"/>
      <c r="F56" s="15"/>
      <c r="G56" s="4">
        <v>43328</v>
      </c>
      <c r="H56" s="16">
        <v>2018</v>
      </c>
      <c r="I56" s="16" t="s">
        <v>63</v>
      </c>
      <c r="J56" s="16">
        <v>17</v>
      </c>
      <c r="K56" s="17">
        <v>0.3479313213826441</v>
      </c>
      <c r="L56" s="5">
        <v>5.9379797359532906</v>
      </c>
      <c r="M56" s="5">
        <v>3.1578415521422792E-2</v>
      </c>
      <c r="N56" s="5">
        <v>4.77162489894907E-2</v>
      </c>
      <c r="O56" s="5">
        <v>0.2997776879547292</v>
      </c>
      <c r="P56" s="5">
        <v>0.37506063055780114</v>
      </c>
      <c r="Q56" s="5">
        <v>1.1963571139854483</v>
      </c>
      <c r="R56" s="5">
        <v>1.0582053354890864</v>
      </c>
      <c r="S56" s="5">
        <v>0.52019502829426023</v>
      </c>
      <c r="T56" s="5">
        <v>3.4495957962813257</v>
      </c>
      <c r="U56" s="18">
        <f t="shared" si="3"/>
        <v>45.322591506010944</v>
      </c>
      <c r="V56" s="5" t="s">
        <v>165</v>
      </c>
      <c r="W56" s="5">
        <v>1.0168977750713805E-2</v>
      </c>
      <c r="X56" s="5" t="s">
        <v>167</v>
      </c>
      <c r="Y56" s="5" t="s">
        <v>168</v>
      </c>
      <c r="Z56" s="5" t="s">
        <v>165</v>
      </c>
      <c r="AA56" s="5" t="s">
        <v>172</v>
      </c>
      <c r="AB56" s="5" t="s">
        <v>165</v>
      </c>
      <c r="AC56" s="5" t="s">
        <v>173</v>
      </c>
      <c r="AD56" s="5">
        <v>1.0168977750713805E-2</v>
      </c>
      <c r="AE56" s="18">
        <f t="shared" si="5"/>
        <v>1.0168977750713805E-2</v>
      </c>
      <c r="AF56" s="5" t="s">
        <v>169</v>
      </c>
      <c r="AG56" s="19" t="s">
        <v>90</v>
      </c>
      <c r="AH56" s="19">
        <v>1.1888059701492537</v>
      </c>
      <c r="AI56" s="5" t="s">
        <v>181</v>
      </c>
      <c r="AJ56" s="5" t="s">
        <v>181</v>
      </c>
      <c r="AK56" s="5" t="s">
        <v>182</v>
      </c>
      <c r="AL56" s="5" t="s">
        <v>175</v>
      </c>
      <c r="AM56" s="5" t="s">
        <v>175</v>
      </c>
      <c r="AN56" s="5" t="s">
        <v>175</v>
      </c>
      <c r="AO56" s="5" t="s">
        <v>174</v>
      </c>
      <c r="AP56" s="5" t="s">
        <v>183</v>
      </c>
      <c r="AQ56" s="5" t="s">
        <v>175</v>
      </c>
      <c r="AR56" s="5">
        <v>7.3599502487562182E-2</v>
      </c>
      <c r="AS56" s="5"/>
      <c r="AT56" s="5"/>
      <c r="AU56" s="5"/>
      <c r="AV56" s="5"/>
      <c r="AW56" s="5"/>
      <c r="AX56" s="5">
        <v>33.51260043827611</v>
      </c>
      <c r="AY56" s="5" t="s">
        <v>181</v>
      </c>
      <c r="AZ56" s="5" t="s">
        <v>173</v>
      </c>
      <c r="BA56" s="5">
        <v>0.15765765765765763</v>
      </c>
      <c r="BB56" s="5" t="s">
        <v>181</v>
      </c>
      <c r="BC56" s="5" t="s">
        <v>183</v>
      </c>
      <c r="BD56" s="5">
        <v>2.4533418553688819</v>
      </c>
      <c r="BE56" s="5">
        <v>0.2008765522279036</v>
      </c>
      <c r="BF56" s="5" t="s">
        <v>183</v>
      </c>
      <c r="BG56" s="5">
        <v>1.4499939128317505</v>
      </c>
      <c r="BH56" s="5">
        <v>0.10831202824446068</v>
      </c>
      <c r="BI56" s="18">
        <v>72</v>
      </c>
      <c r="BJ56" s="45" t="s">
        <v>82</v>
      </c>
      <c r="BK56" s="45" t="s">
        <v>83</v>
      </c>
      <c r="BL56" s="45" t="s">
        <v>81</v>
      </c>
      <c r="BM56" s="45">
        <v>13.401868859979899</v>
      </c>
      <c r="BN56" s="45" t="s">
        <v>81</v>
      </c>
      <c r="BO56" s="45">
        <v>4.5258179261757823</v>
      </c>
      <c r="BP56" s="45" t="s">
        <v>86</v>
      </c>
      <c r="BQ56" s="45" t="s">
        <v>85</v>
      </c>
      <c r="BR56" s="45" t="s">
        <v>85</v>
      </c>
      <c r="BS56" s="45" t="s">
        <v>85</v>
      </c>
      <c r="BT56" s="45">
        <v>0.19043939959137526</v>
      </c>
      <c r="BU56" s="45" t="s">
        <v>85</v>
      </c>
      <c r="BV56" s="45" t="s">
        <v>85</v>
      </c>
      <c r="BW56" s="45" t="s">
        <v>85</v>
      </c>
      <c r="BX56" s="45" t="s">
        <v>85</v>
      </c>
      <c r="BY56" s="45" t="s">
        <v>85</v>
      </c>
      <c r="BZ56" s="45">
        <v>0.29722991058421988</v>
      </c>
      <c r="CA56" s="45" t="s">
        <v>85</v>
      </c>
      <c r="CB56" s="45" t="s">
        <v>85</v>
      </c>
      <c r="CC56" s="5" t="s">
        <v>85</v>
      </c>
      <c r="CD56" s="18" t="s">
        <v>106</v>
      </c>
      <c r="CE56" s="18" t="s">
        <v>106</v>
      </c>
      <c r="CF56" s="18" t="s">
        <v>106</v>
      </c>
      <c r="CG56" s="18" t="s">
        <v>106</v>
      </c>
      <c r="CH56" s="18" t="s">
        <v>106</v>
      </c>
      <c r="CI56" s="18" t="s">
        <v>106</v>
      </c>
      <c r="CJ56" s="18" t="s">
        <v>106</v>
      </c>
      <c r="CK56" s="18" t="s">
        <v>106</v>
      </c>
      <c r="CL56" s="18" t="s">
        <v>106</v>
      </c>
      <c r="CM56" s="18" t="s">
        <v>106</v>
      </c>
      <c r="CN56" s="18" t="s">
        <v>106</v>
      </c>
      <c r="CO56" s="18" t="s">
        <v>106</v>
      </c>
      <c r="CP56" s="18" t="s">
        <v>106</v>
      </c>
      <c r="CQ56" s="18" t="s">
        <v>106</v>
      </c>
      <c r="CR56" s="18" t="s">
        <v>106</v>
      </c>
      <c r="CS56" s="18" t="s">
        <v>106</v>
      </c>
      <c r="CT56" s="113" t="s">
        <v>106</v>
      </c>
    </row>
    <row r="57" spans="1:98" x14ac:dyDescent="0.2">
      <c r="A57" s="43" t="s">
        <v>67</v>
      </c>
      <c r="B57" s="14" t="s">
        <v>67</v>
      </c>
      <c r="C57" s="14" t="s">
        <v>79</v>
      </c>
      <c r="D57" s="14"/>
      <c r="E57" s="15"/>
      <c r="F57" s="15"/>
      <c r="G57" s="4">
        <v>43334</v>
      </c>
      <c r="H57" s="16">
        <v>2018</v>
      </c>
      <c r="I57" s="16" t="s">
        <v>63</v>
      </c>
      <c r="J57" s="16">
        <v>12</v>
      </c>
      <c r="K57" s="17">
        <v>0.19475701743537557</v>
      </c>
      <c r="L57" s="5">
        <v>3.1048805815160994</v>
      </c>
      <c r="M57" s="5">
        <v>3.3443509615384615E-2</v>
      </c>
      <c r="N57" s="5">
        <v>0.1867938701923077</v>
      </c>
      <c r="O57" s="5">
        <v>1.2864583333333333</v>
      </c>
      <c r="P57" s="5">
        <v>1.289042467948718</v>
      </c>
      <c r="Q57" s="5">
        <v>3.9413812099358978</v>
      </c>
      <c r="R57" s="5">
        <v>3.5015024038461533</v>
      </c>
      <c r="S57" s="5">
        <v>1.3199368990384617</v>
      </c>
      <c r="T57" s="5">
        <v>11.525115184294872</v>
      </c>
      <c r="U57" s="18">
        <f t="shared" si="3"/>
        <v>263.64945307732438</v>
      </c>
      <c r="V57" s="5" t="s">
        <v>165</v>
      </c>
      <c r="W57" s="5">
        <v>0.10905329303773273</v>
      </c>
      <c r="X57" s="5">
        <v>4.162210532268891E-2</v>
      </c>
      <c r="Y57" s="5">
        <v>7.7374588843606984E-2</v>
      </c>
      <c r="Z57" s="5" t="s">
        <v>165</v>
      </c>
      <c r="AA57" s="5">
        <v>2.3607455072157862E-2</v>
      </c>
      <c r="AB57" s="5">
        <v>1.4672604671521389E-2</v>
      </c>
      <c r="AC57" s="5" t="s">
        <v>173</v>
      </c>
      <c r="AD57" s="5">
        <v>0.26633004694770784</v>
      </c>
      <c r="AE57" s="18">
        <f t="shared" si="5"/>
        <v>0.2663300469477079</v>
      </c>
      <c r="AF57" s="5">
        <v>0.11</v>
      </c>
      <c r="AG57" s="19">
        <f>(AF57/K57)*5</f>
        <v>2.8240317460319568</v>
      </c>
      <c r="AH57" s="19">
        <v>2.6906177306797621</v>
      </c>
      <c r="AI57" s="5" t="s">
        <v>181</v>
      </c>
      <c r="AJ57" s="5" t="s">
        <v>181</v>
      </c>
      <c r="AK57" s="5" t="s">
        <v>182</v>
      </c>
      <c r="AL57" s="5">
        <v>0.22055656069613164</v>
      </c>
      <c r="AM57" s="5" t="s">
        <v>175</v>
      </c>
      <c r="AN57" s="5">
        <v>0.34625656931162224</v>
      </c>
      <c r="AO57" s="5">
        <v>0.31762442204416869</v>
      </c>
      <c r="AP57" s="5" t="s">
        <v>183</v>
      </c>
      <c r="AQ57" s="5">
        <v>0.29726314580282009</v>
      </c>
      <c r="AR57" s="5">
        <v>0.13838488268573562</v>
      </c>
      <c r="AS57" s="5"/>
      <c r="AT57" s="5"/>
      <c r="AU57" s="5"/>
      <c r="AV57" s="5"/>
      <c r="AW57" s="5"/>
      <c r="AX57" s="5">
        <v>110</v>
      </c>
      <c r="AY57" s="5" t="s">
        <v>181</v>
      </c>
      <c r="AZ57" s="5" t="s">
        <v>173</v>
      </c>
      <c r="BA57" s="5">
        <v>0.11992872807017541</v>
      </c>
      <c r="BB57" s="5" t="s">
        <v>181</v>
      </c>
      <c r="BC57" s="5">
        <v>0.1209566885964912</v>
      </c>
      <c r="BD57" s="5">
        <v>15.220908717105264</v>
      </c>
      <c r="BE57" s="5">
        <v>7.2399259868421053</v>
      </c>
      <c r="BF57" s="5" t="s">
        <v>183</v>
      </c>
      <c r="BG57" s="5">
        <v>7.1628632127192988</v>
      </c>
      <c r="BH57" s="5">
        <v>0.30800095942982458</v>
      </c>
      <c r="BI57" s="18">
        <v>110</v>
      </c>
      <c r="BJ57" s="45">
        <v>8.6041031748993202</v>
      </c>
      <c r="BK57" s="45" t="s">
        <v>83</v>
      </c>
      <c r="BL57" s="45" t="s">
        <v>81</v>
      </c>
      <c r="BM57" s="45">
        <v>10.134069264602326</v>
      </c>
      <c r="BN57" s="45" t="s">
        <v>81</v>
      </c>
      <c r="BO57" s="45">
        <v>4.9002545579458987</v>
      </c>
      <c r="BP57" s="45" t="s">
        <v>86</v>
      </c>
      <c r="BQ57" s="45" t="s">
        <v>85</v>
      </c>
      <c r="BR57" s="45" t="s">
        <v>85</v>
      </c>
      <c r="BS57" s="45">
        <v>0.49815478449815925</v>
      </c>
      <c r="BT57" s="45">
        <v>1.0733534955207105</v>
      </c>
      <c r="BU57" s="45">
        <v>2.0290723160295001</v>
      </c>
      <c r="BV57" s="45" t="s">
        <v>85</v>
      </c>
      <c r="BW57" s="45">
        <v>0.1882620640084588</v>
      </c>
      <c r="BX57" s="45">
        <v>9.6848002116386294</v>
      </c>
      <c r="BY57" s="45" t="s">
        <v>85</v>
      </c>
      <c r="BZ57" s="45">
        <v>1.0108297661485108</v>
      </c>
      <c r="CA57" s="45" t="s">
        <v>85</v>
      </c>
      <c r="CB57" s="45" t="s">
        <v>85</v>
      </c>
      <c r="CC57" s="5" t="s">
        <v>85</v>
      </c>
      <c r="CD57" s="18" t="s">
        <v>106</v>
      </c>
      <c r="CE57" s="18" t="s">
        <v>106</v>
      </c>
      <c r="CF57" s="18" t="s">
        <v>106</v>
      </c>
      <c r="CG57" s="18" t="s">
        <v>106</v>
      </c>
      <c r="CH57" s="18" t="s">
        <v>106</v>
      </c>
      <c r="CI57" s="18" t="s">
        <v>106</v>
      </c>
      <c r="CJ57" s="18" t="s">
        <v>106</v>
      </c>
      <c r="CK57" s="18" t="s">
        <v>106</v>
      </c>
      <c r="CL57" s="18" t="s">
        <v>106</v>
      </c>
      <c r="CM57" s="18" t="s">
        <v>106</v>
      </c>
      <c r="CN57" s="18" t="s">
        <v>106</v>
      </c>
      <c r="CO57" s="18" t="s">
        <v>106</v>
      </c>
      <c r="CP57" s="18" t="s">
        <v>106</v>
      </c>
      <c r="CQ57" s="18" t="s">
        <v>106</v>
      </c>
      <c r="CR57" s="18" t="s">
        <v>106</v>
      </c>
      <c r="CS57" s="18" t="s">
        <v>106</v>
      </c>
      <c r="CT57" s="113" t="s">
        <v>106</v>
      </c>
    </row>
    <row r="58" spans="1:98" x14ac:dyDescent="0.2">
      <c r="A58" s="43" t="s">
        <v>68</v>
      </c>
      <c r="B58" s="14" t="s">
        <v>68</v>
      </c>
      <c r="C58" s="14" t="s">
        <v>79</v>
      </c>
      <c r="D58" s="14"/>
      <c r="E58" s="15"/>
      <c r="F58" s="15"/>
      <c r="G58" s="4">
        <v>43334</v>
      </c>
      <c r="H58" s="16">
        <v>2018</v>
      </c>
      <c r="I58" s="16" t="s">
        <v>63</v>
      </c>
      <c r="J58" s="16">
        <v>11</v>
      </c>
      <c r="K58" s="17">
        <v>0.23712415820924732</v>
      </c>
      <c r="L58" s="5">
        <v>3.2128514056224877</v>
      </c>
      <c r="M58" s="5" t="s">
        <v>168</v>
      </c>
      <c r="N58" s="5">
        <v>5.5980098541203747E-2</v>
      </c>
      <c r="O58" s="5">
        <v>0.55810066660226065</v>
      </c>
      <c r="P58" s="5">
        <v>0.54307796348178916</v>
      </c>
      <c r="Q58" s="5">
        <v>2.3768090039609695</v>
      </c>
      <c r="R58" s="5">
        <v>1.8690947734518404</v>
      </c>
      <c r="S58" s="5">
        <v>0.9400106269925611</v>
      </c>
      <c r="T58" s="5">
        <v>6.3430731330306243</v>
      </c>
      <c r="U58" s="18">
        <f t="shared" si="3"/>
        <v>122.29869814510212</v>
      </c>
      <c r="V58" s="5" t="s">
        <v>165</v>
      </c>
      <c r="W58" s="5">
        <v>8.5320401868538995E-2</v>
      </c>
      <c r="X58" s="5">
        <v>2.7288006481420379E-2</v>
      </c>
      <c r="Y58" s="5">
        <v>3.5716764272918165E-2</v>
      </c>
      <c r="Z58" s="5" t="s">
        <v>165</v>
      </c>
      <c r="AA58" s="5" t="s">
        <v>178</v>
      </c>
      <c r="AB58" s="5" t="s">
        <v>165</v>
      </c>
      <c r="AC58" s="5" t="s">
        <v>173</v>
      </c>
      <c r="AD58" s="5">
        <v>0.14832517262287753</v>
      </c>
      <c r="AE58" s="18">
        <f t="shared" si="5"/>
        <v>0.14832517262287753</v>
      </c>
      <c r="AF58" s="5">
        <v>8.8947927736450581E-3</v>
      </c>
      <c r="AG58" s="19">
        <f>(AF58/K58)*5</f>
        <v>0.18755560042507263</v>
      </c>
      <c r="AH58" s="19">
        <v>1.6832380114386272</v>
      </c>
      <c r="AI58" s="5" t="s">
        <v>181</v>
      </c>
      <c r="AJ58" s="5" t="s">
        <v>181</v>
      </c>
      <c r="AK58" s="5" t="s">
        <v>182</v>
      </c>
      <c r="AL58" s="5" t="s">
        <v>175</v>
      </c>
      <c r="AM58" s="5" t="s">
        <v>175</v>
      </c>
      <c r="AN58" s="5" t="s">
        <v>175</v>
      </c>
      <c r="AO58" s="5" t="s">
        <v>174</v>
      </c>
      <c r="AP58" s="5" t="s">
        <v>183</v>
      </c>
      <c r="AQ58" s="5">
        <v>0.12673412523830471</v>
      </c>
      <c r="AR58" s="5">
        <v>9.1177592022290657E-2</v>
      </c>
      <c r="AS58" s="5"/>
      <c r="AT58" s="5"/>
      <c r="AU58" s="5"/>
      <c r="AV58" s="5"/>
      <c r="AW58" s="5"/>
      <c r="AX58" s="5">
        <v>49.335614170621341</v>
      </c>
      <c r="AY58" s="5" t="s">
        <v>181</v>
      </c>
      <c r="AZ58" s="5" t="s">
        <v>173</v>
      </c>
      <c r="BA58" s="5" t="s">
        <v>182</v>
      </c>
      <c r="BB58" s="5" t="s">
        <v>181</v>
      </c>
      <c r="BC58" s="5">
        <v>6.8057241658389417E-2</v>
      </c>
      <c r="BD58" s="5">
        <v>6.0996578744067991</v>
      </c>
      <c r="BE58" s="5">
        <v>1.3387043372696168</v>
      </c>
      <c r="BF58" s="5" t="s">
        <v>183</v>
      </c>
      <c r="BG58" s="5">
        <v>3.4521943861972555</v>
      </c>
      <c r="BH58" s="5">
        <v>0.16623257182798071</v>
      </c>
      <c r="BI58" s="18">
        <v>90</v>
      </c>
      <c r="BJ58" s="45">
        <v>7.7097330290307324</v>
      </c>
      <c r="BK58" s="45" t="s">
        <v>83</v>
      </c>
      <c r="BL58" s="45">
        <v>1.6761666998479086</v>
      </c>
      <c r="BM58" s="45" t="s">
        <v>84</v>
      </c>
      <c r="BN58" s="45">
        <v>3.6632518118324708</v>
      </c>
      <c r="BO58" s="45" t="s">
        <v>86</v>
      </c>
      <c r="BP58" s="45">
        <v>2.383050507567205</v>
      </c>
      <c r="BQ58" s="45" t="s">
        <v>85</v>
      </c>
      <c r="BR58" s="45" t="s">
        <v>85</v>
      </c>
      <c r="BS58" s="45" t="s">
        <v>85</v>
      </c>
      <c r="BT58" s="45">
        <v>0.30393927189143943</v>
      </c>
      <c r="BU58" s="45" t="s">
        <v>85</v>
      </c>
      <c r="BV58" s="45" t="s">
        <v>85</v>
      </c>
      <c r="BW58" s="45" t="s">
        <v>85</v>
      </c>
      <c r="BX58" s="45">
        <v>14.049977164756505</v>
      </c>
      <c r="BY58" s="45" t="s">
        <v>85</v>
      </c>
      <c r="BZ58" s="45">
        <v>0.40168947421446194</v>
      </c>
      <c r="CA58" s="45" t="s">
        <v>85</v>
      </c>
      <c r="CB58" s="45" t="s">
        <v>85</v>
      </c>
      <c r="CC58" s="5" t="s">
        <v>85</v>
      </c>
      <c r="CD58" s="18" t="s">
        <v>106</v>
      </c>
      <c r="CE58" s="18" t="s">
        <v>106</v>
      </c>
      <c r="CF58" s="18" t="s">
        <v>106</v>
      </c>
      <c r="CG58" s="18" t="s">
        <v>106</v>
      </c>
      <c r="CH58" s="18" t="s">
        <v>106</v>
      </c>
      <c r="CI58" s="18" t="s">
        <v>106</v>
      </c>
      <c r="CJ58" s="18" t="s">
        <v>106</v>
      </c>
      <c r="CK58" s="18" t="s">
        <v>106</v>
      </c>
      <c r="CL58" s="18" t="s">
        <v>106</v>
      </c>
      <c r="CM58" s="18" t="s">
        <v>106</v>
      </c>
      <c r="CN58" s="18" t="s">
        <v>106</v>
      </c>
      <c r="CO58" s="18" t="s">
        <v>106</v>
      </c>
      <c r="CP58" s="18" t="s">
        <v>106</v>
      </c>
      <c r="CQ58" s="18" t="s">
        <v>106</v>
      </c>
      <c r="CR58" s="18" t="s">
        <v>106</v>
      </c>
      <c r="CS58" s="18" t="s">
        <v>106</v>
      </c>
      <c r="CT58" s="113" t="s">
        <v>106</v>
      </c>
    </row>
    <row r="59" spans="1:98" x14ac:dyDescent="0.2">
      <c r="A59" s="43" t="s">
        <v>107</v>
      </c>
      <c r="B59" s="14" t="s">
        <v>107</v>
      </c>
      <c r="C59" s="14" t="s">
        <v>106</v>
      </c>
      <c r="D59" s="14"/>
      <c r="E59" s="15"/>
      <c r="F59" s="15"/>
      <c r="G59" s="16" t="s">
        <v>106</v>
      </c>
      <c r="H59" s="16">
        <v>2017</v>
      </c>
      <c r="I59" s="16" t="s">
        <v>171</v>
      </c>
      <c r="J59" s="16"/>
      <c r="K59" s="17" t="s">
        <v>106</v>
      </c>
      <c r="L59" s="5" t="s">
        <v>106</v>
      </c>
      <c r="M59" s="5">
        <v>1.4999999999999999E-2</v>
      </c>
      <c r="N59" s="5">
        <v>2.3E-2</v>
      </c>
      <c r="O59" s="5">
        <v>0.01</v>
      </c>
      <c r="P59" s="5">
        <v>0.01</v>
      </c>
      <c r="Q59" s="5">
        <v>5.0000000000000001E-3</v>
      </c>
      <c r="R59" s="5">
        <v>0.01</v>
      </c>
      <c r="S59" s="5">
        <v>5.0000000000000001E-3</v>
      </c>
      <c r="T59" s="5" t="s">
        <v>106</v>
      </c>
      <c r="U59" s="18" t="s">
        <v>106</v>
      </c>
      <c r="V59" s="5">
        <v>1.2999999999999999E-2</v>
      </c>
      <c r="W59" s="5">
        <v>0.01</v>
      </c>
      <c r="X59" s="5">
        <v>1.2999999999999999E-2</v>
      </c>
      <c r="Y59" s="5">
        <v>1.4999999999999999E-2</v>
      </c>
      <c r="Z59" s="5">
        <v>0.01</v>
      </c>
      <c r="AA59" s="5">
        <v>0.02</v>
      </c>
      <c r="AB59" s="5">
        <v>1.2999999999999999E-2</v>
      </c>
      <c r="AC59" s="5">
        <v>0.1</v>
      </c>
      <c r="AD59" s="5" t="s">
        <v>106</v>
      </c>
      <c r="AE59" s="18">
        <f t="shared" si="5"/>
        <v>8.4000000000000005E-2</v>
      </c>
      <c r="AF59" s="5">
        <v>0.3</v>
      </c>
      <c r="AG59" s="19" t="s">
        <v>106</v>
      </c>
      <c r="AH59" s="19">
        <v>0.2</v>
      </c>
      <c r="AI59" s="5">
        <v>0.2</v>
      </c>
      <c r="AJ59" s="5">
        <v>0.2</v>
      </c>
      <c r="AK59" s="5">
        <v>0.02</v>
      </c>
      <c r="AL59" s="5">
        <v>0.1</v>
      </c>
      <c r="AM59" s="5">
        <v>0.1</v>
      </c>
      <c r="AN59" s="5">
        <v>0.1</v>
      </c>
      <c r="AO59" s="5">
        <v>0.02</v>
      </c>
      <c r="AP59" s="5">
        <v>0.05</v>
      </c>
      <c r="AQ59" s="5">
        <v>0.1</v>
      </c>
      <c r="AR59" s="5">
        <v>0.05</v>
      </c>
      <c r="AS59" s="5"/>
      <c r="AT59" s="5"/>
      <c r="AU59" s="5"/>
      <c r="AV59" s="5"/>
      <c r="AW59" s="5"/>
      <c r="AX59" s="5">
        <v>0.2</v>
      </c>
      <c r="AY59" s="5">
        <v>0.2</v>
      </c>
      <c r="AZ59" s="5">
        <v>0.21</v>
      </c>
      <c r="BA59" s="5">
        <v>0.02</v>
      </c>
      <c r="BB59" s="5">
        <v>0.2</v>
      </c>
      <c r="BC59" s="5">
        <v>0.05</v>
      </c>
      <c r="BD59" s="5">
        <v>0.1</v>
      </c>
      <c r="BE59" s="5">
        <v>0.1</v>
      </c>
      <c r="BF59" s="5">
        <v>0.05</v>
      </c>
      <c r="BG59" s="5">
        <v>0.1</v>
      </c>
      <c r="BH59" s="5">
        <v>0.05</v>
      </c>
      <c r="BI59" s="18">
        <v>0.03</v>
      </c>
      <c r="BJ59" s="45">
        <v>0.04</v>
      </c>
      <c r="BK59" s="45">
        <v>0.4</v>
      </c>
      <c r="BL59" s="45">
        <v>0.1</v>
      </c>
      <c r="BM59" s="45">
        <v>2.2999999999999998</v>
      </c>
      <c r="BN59" s="45">
        <v>0.2</v>
      </c>
      <c r="BO59" s="45">
        <v>1.7</v>
      </c>
      <c r="BP59" s="45">
        <v>2.5</v>
      </c>
      <c r="BQ59" s="45">
        <v>0.2</v>
      </c>
      <c r="BR59" s="45">
        <v>0.2</v>
      </c>
      <c r="BS59" s="45">
        <v>0.2</v>
      </c>
      <c r="BT59" s="45">
        <v>0.2</v>
      </c>
      <c r="BU59" s="45">
        <v>0.2</v>
      </c>
      <c r="BV59" s="45">
        <v>0.2</v>
      </c>
      <c r="BW59" s="45">
        <v>0.2</v>
      </c>
      <c r="BX59" s="45">
        <v>0.2</v>
      </c>
      <c r="BY59" s="45">
        <v>0.5</v>
      </c>
      <c r="BZ59" s="45">
        <v>0.2</v>
      </c>
      <c r="CA59" s="45">
        <v>0.2</v>
      </c>
      <c r="CB59" s="45">
        <v>0.2</v>
      </c>
      <c r="CC59" s="5">
        <v>0.2</v>
      </c>
      <c r="CD59" s="18" t="s">
        <v>106</v>
      </c>
      <c r="CE59" s="18" t="s">
        <v>106</v>
      </c>
      <c r="CF59" s="18" t="s">
        <v>106</v>
      </c>
      <c r="CG59" s="18" t="s">
        <v>106</v>
      </c>
      <c r="CH59" s="18" t="s">
        <v>106</v>
      </c>
      <c r="CI59" s="18" t="s">
        <v>106</v>
      </c>
      <c r="CJ59" s="18" t="s">
        <v>106</v>
      </c>
      <c r="CK59" s="18" t="s">
        <v>106</v>
      </c>
      <c r="CL59" s="18" t="s">
        <v>106</v>
      </c>
      <c r="CM59" s="18" t="s">
        <v>106</v>
      </c>
      <c r="CN59" s="18" t="s">
        <v>106</v>
      </c>
      <c r="CO59" s="18" t="s">
        <v>106</v>
      </c>
      <c r="CP59" s="18" t="s">
        <v>106</v>
      </c>
      <c r="CQ59" s="18" t="s">
        <v>106</v>
      </c>
      <c r="CR59" s="18" t="s">
        <v>106</v>
      </c>
      <c r="CS59" s="18" t="s">
        <v>106</v>
      </c>
      <c r="CT59" s="113" t="s">
        <v>106</v>
      </c>
    </row>
    <row r="60" spans="1:98" x14ac:dyDescent="0.2">
      <c r="A60" s="43" t="s">
        <v>62</v>
      </c>
      <c r="B60" s="14" t="s">
        <v>62</v>
      </c>
      <c r="C60" s="14" t="s">
        <v>80</v>
      </c>
      <c r="D60" s="14"/>
      <c r="E60" s="15"/>
      <c r="F60" s="15"/>
      <c r="G60" s="32">
        <v>42972</v>
      </c>
      <c r="H60" s="16">
        <v>2017</v>
      </c>
      <c r="I60" s="16" t="s">
        <v>63</v>
      </c>
      <c r="J60" s="16">
        <v>10</v>
      </c>
      <c r="K60" s="17">
        <v>1.0017439266740096</v>
      </c>
      <c r="L60" s="5">
        <v>3.963198867657407</v>
      </c>
      <c r="M60" s="5">
        <v>0.38505105900151287</v>
      </c>
      <c r="N60" s="5">
        <v>0.86286403177004534</v>
      </c>
      <c r="O60" s="5">
        <v>1.9087651285930409</v>
      </c>
      <c r="P60" s="5">
        <v>1.4936838124054463</v>
      </c>
      <c r="Q60" s="5">
        <v>2.3789759833585475</v>
      </c>
      <c r="R60" s="5">
        <v>2.476645234493192</v>
      </c>
      <c r="S60" s="5">
        <v>0.72621974281391832</v>
      </c>
      <c r="T60" s="5">
        <v>10.232204992435705</v>
      </c>
      <c r="U60" s="18">
        <f t="shared" si="3"/>
        <v>43.616541849392085</v>
      </c>
      <c r="V60" s="5" t="s">
        <v>165</v>
      </c>
      <c r="W60" s="5">
        <v>0.11424786112344715</v>
      </c>
      <c r="X60" s="5">
        <v>2.8353279637652096E-2</v>
      </c>
      <c r="Y60" s="5">
        <v>0.13238763639965007</v>
      </c>
      <c r="Z60" s="5">
        <v>1.814435125415606E-2</v>
      </c>
      <c r="AA60" s="5" t="s">
        <v>161</v>
      </c>
      <c r="AB60" s="5">
        <v>1.8173082622835412E-2</v>
      </c>
      <c r="AC60" s="5" t="s">
        <v>106</v>
      </c>
      <c r="AD60" s="5" t="s">
        <v>106</v>
      </c>
      <c r="AE60" s="18">
        <f t="shared" si="5"/>
        <v>0.29316185978358472</v>
      </c>
      <c r="AF60" s="5" t="s">
        <v>184</v>
      </c>
      <c r="AG60" s="19" t="s">
        <v>106</v>
      </c>
      <c r="AH60" s="19">
        <v>13.96996596955336</v>
      </c>
      <c r="AI60" s="5" t="s">
        <v>181</v>
      </c>
      <c r="AJ60" s="5" t="s">
        <v>181</v>
      </c>
      <c r="AK60" s="5" t="s">
        <v>161</v>
      </c>
      <c r="AL60" s="5" t="s">
        <v>173</v>
      </c>
      <c r="AM60" s="5" t="s">
        <v>173</v>
      </c>
      <c r="AN60" s="5">
        <v>0.47909368393338519</v>
      </c>
      <c r="AO60" s="5">
        <v>0.12785781089131476</v>
      </c>
      <c r="AP60" s="5" t="s">
        <v>185</v>
      </c>
      <c r="AQ60" s="5">
        <v>0.40086082097470116</v>
      </c>
      <c r="AR60" s="5">
        <v>5.9450031043940935E-2</v>
      </c>
      <c r="AS60" s="5"/>
      <c r="AT60" s="5"/>
      <c r="AU60" s="5"/>
      <c r="AV60" s="5"/>
      <c r="AW60" s="5"/>
      <c r="AX60" s="5">
        <v>200</v>
      </c>
      <c r="AY60" s="5" t="s">
        <v>181</v>
      </c>
      <c r="AZ60" s="5" t="s">
        <v>173</v>
      </c>
      <c r="BA60" s="5">
        <v>0.42399999999999999</v>
      </c>
      <c r="BB60" s="5" t="s">
        <v>181</v>
      </c>
      <c r="BC60" s="5">
        <v>0.44139515279241309</v>
      </c>
      <c r="BD60" s="5">
        <v>7.2784931506849313</v>
      </c>
      <c r="BE60" s="5">
        <v>2.08</v>
      </c>
      <c r="BF60" s="5" t="s">
        <v>185</v>
      </c>
      <c r="BG60" s="5">
        <v>5.6167123287671235</v>
      </c>
      <c r="BH60" s="5">
        <v>0.21631401475237091</v>
      </c>
      <c r="BI60" s="18">
        <v>88</v>
      </c>
      <c r="BJ60" s="45">
        <v>1.4098738861549749</v>
      </c>
      <c r="BK60" s="45">
        <v>1.2216774031039999</v>
      </c>
      <c r="BL60" s="45">
        <v>0.50420471765517094</v>
      </c>
      <c r="BM60" s="45">
        <v>10.312670270675087</v>
      </c>
      <c r="BN60" s="45" t="s">
        <v>81</v>
      </c>
      <c r="BO60" s="45">
        <v>6.766200283945385</v>
      </c>
      <c r="BP60" s="45">
        <v>5.3492408569426493</v>
      </c>
      <c r="BQ60" s="45" t="s">
        <v>81</v>
      </c>
      <c r="BR60" s="45" t="s">
        <v>81</v>
      </c>
      <c r="BS60" s="45">
        <v>1.0413250783549901</v>
      </c>
      <c r="BT60" s="45">
        <v>0.90188657518862725</v>
      </c>
      <c r="BU60" s="45">
        <v>3.2612570967417902</v>
      </c>
      <c r="BV60" s="45" t="s">
        <v>81</v>
      </c>
      <c r="BW60" s="45" t="s">
        <v>81</v>
      </c>
      <c r="BX60" s="45" t="s">
        <v>81</v>
      </c>
      <c r="BY60" s="45">
        <v>0.39737139673571137</v>
      </c>
      <c r="BZ60" s="45">
        <v>3.2062937451879505</v>
      </c>
      <c r="CA60" s="45" t="s">
        <v>81</v>
      </c>
      <c r="CB60" s="45" t="s">
        <v>81</v>
      </c>
      <c r="CC60" s="5" t="s">
        <v>81</v>
      </c>
      <c r="CD60" s="18" t="s">
        <v>106</v>
      </c>
      <c r="CE60" s="18" t="s">
        <v>106</v>
      </c>
      <c r="CF60" s="18" t="s">
        <v>106</v>
      </c>
      <c r="CG60" s="18" t="s">
        <v>106</v>
      </c>
      <c r="CH60" s="18" t="s">
        <v>106</v>
      </c>
      <c r="CI60" s="18" t="s">
        <v>106</v>
      </c>
      <c r="CJ60" s="18" t="s">
        <v>106</v>
      </c>
      <c r="CK60" s="18" t="s">
        <v>106</v>
      </c>
      <c r="CL60" s="18" t="s">
        <v>106</v>
      </c>
      <c r="CM60" s="18" t="s">
        <v>106</v>
      </c>
      <c r="CN60" s="18" t="s">
        <v>106</v>
      </c>
      <c r="CO60" s="18" t="s">
        <v>106</v>
      </c>
      <c r="CP60" s="18" t="s">
        <v>106</v>
      </c>
      <c r="CQ60" s="18" t="s">
        <v>106</v>
      </c>
      <c r="CR60" s="18" t="s">
        <v>106</v>
      </c>
      <c r="CS60" s="18" t="s">
        <v>106</v>
      </c>
      <c r="CT60" s="113" t="s">
        <v>106</v>
      </c>
    </row>
    <row r="61" spans="1:98" x14ac:dyDescent="0.2">
      <c r="A61" s="46" t="s">
        <v>201</v>
      </c>
      <c r="B61" s="90" t="s">
        <v>201</v>
      </c>
      <c r="C61" s="14" t="s">
        <v>80</v>
      </c>
      <c r="D61" s="14"/>
      <c r="E61" s="8"/>
      <c r="F61" s="9"/>
      <c r="G61" s="2">
        <v>42974</v>
      </c>
      <c r="H61" s="1">
        <v>2017</v>
      </c>
      <c r="I61" s="1" t="s">
        <v>63</v>
      </c>
      <c r="J61" s="1">
        <v>10</v>
      </c>
      <c r="K61" s="17">
        <v>0.84397163120565966</v>
      </c>
      <c r="L61" s="5">
        <v>5.7117117117116827</v>
      </c>
      <c r="M61" s="6">
        <v>0.40412450611930228</v>
      </c>
      <c r="N61" s="6">
        <v>0.85238026404548517</v>
      </c>
      <c r="O61" s="6">
        <v>2.8678905271273005</v>
      </c>
      <c r="P61" s="6">
        <v>2.1854004047412547</v>
      </c>
      <c r="Q61" s="6">
        <v>4.5955815746362143</v>
      </c>
      <c r="R61" s="6">
        <v>4.2550544473354526</v>
      </c>
      <c r="S61" s="6">
        <v>1.9516141466705212</v>
      </c>
      <c r="T61" s="6">
        <v>17.112045870675534</v>
      </c>
      <c r="U61" s="18">
        <f t="shared" si="3"/>
        <v>88.430966835998674</v>
      </c>
      <c r="V61" s="6" t="s">
        <v>165</v>
      </c>
      <c r="W61" s="6">
        <v>0.15222446627406813</v>
      </c>
      <c r="X61" s="6">
        <v>6.388941447891397E-2</v>
      </c>
      <c r="Y61" s="6">
        <v>7.6815567958729944E-2</v>
      </c>
      <c r="Z61" s="6">
        <v>1.3629488301511847E-2</v>
      </c>
      <c r="AA61" s="6">
        <v>2.311500386978857E-2</v>
      </c>
      <c r="AB61" s="6">
        <v>2.290590432820331E-2</v>
      </c>
      <c r="AC61" s="6" t="s">
        <v>106</v>
      </c>
      <c r="AD61" s="6" t="s">
        <v>106</v>
      </c>
      <c r="AE61" s="18">
        <f t="shared" si="5"/>
        <v>0.33895035690970388</v>
      </c>
      <c r="AF61" s="6" t="s">
        <v>184</v>
      </c>
      <c r="AG61" s="19" t="s">
        <v>90</v>
      </c>
      <c r="AH61" s="27">
        <v>5.0439121756487024</v>
      </c>
      <c r="AI61" s="6" t="s">
        <v>181</v>
      </c>
      <c r="AJ61" s="6" t="s">
        <v>181</v>
      </c>
      <c r="AK61" s="6" t="s">
        <v>161</v>
      </c>
      <c r="AL61" s="6" t="s">
        <v>173</v>
      </c>
      <c r="AM61" s="6" t="s">
        <v>173</v>
      </c>
      <c r="AN61" s="6">
        <v>0.15537924151696605</v>
      </c>
      <c r="AO61" s="6">
        <v>3.3932135728542916E-2</v>
      </c>
      <c r="AP61" s="6" t="s">
        <v>185</v>
      </c>
      <c r="AQ61" s="6">
        <v>0.22111776447105788</v>
      </c>
      <c r="AR61" s="6">
        <v>8.8223552894211577E-2</v>
      </c>
      <c r="AS61" s="6"/>
      <c r="AT61" s="6"/>
      <c r="AU61" s="6"/>
      <c r="AV61" s="6"/>
      <c r="AW61" s="6"/>
      <c r="AX61" s="6">
        <v>92.8</v>
      </c>
      <c r="AY61" s="6" t="s">
        <v>181</v>
      </c>
      <c r="AZ61" s="6">
        <v>0.14780265725169561</v>
      </c>
      <c r="BA61" s="6">
        <v>0.59799999999999998</v>
      </c>
      <c r="BB61" s="6" t="s">
        <v>181</v>
      </c>
      <c r="BC61" s="6">
        <v>0.58801821053609582</v>
      </c>
      <c r="BD61" s="6">
        <v>4.856722103502741</v>
      </c>
      <c r="BE61" s="6">
        <v>1.42</v>
      </c>
      <c r="BF61" s="6" t="s">
        <v>185</v>
      </c>
      <c r="BG61" s="6">
        <v>4.227687447737619</v>
      </c>
      <c r="BH61" s="6">
        <v>0.37840936541856357</v>
      </c>
      <c r="BI61" s="28">
        <v>170</v>
      </c>
      <c r="BJ61" s="6">
        <v>3.7624004719882644</v>
      </c>
      <c r="BK61" s="6">
        <v>7.8707427292704137</v>
      </c>
      <c r="BL61" s="6">
        <v>1.7584638960296295</v>
      </c>
      <c r="BM61" s="6">
        <v>30.164602257370525</v>
      </c>
      <c r="BN61" s="6" t="s">
        <v>81</v>
      </c>
      <c r="BO61" s="6">
        <v>35.690011421399547</v>
      </c>
      <c r="BP61" s="6">
        <v>8.9233797213010924</v>
      </c>
      <c r="BQ61" s="6">
        <v>0.63484220279747672</v>
      </c>
      <c r="BR61" s="6">
        <v>0.653732724013382</v>
      </c>
      <c r="BS61" s="6">
        <v>4.8717100444812553</v>
      </c>
      <c r="BT61" s="6">
        <v>3.8344688375677043</v>
      </c>
      <c r="BU61" s="6">
        <v>2.1170775053431505</v>
      </c>
      <c r="BV61" s="6" t="s">
        <v>81</v>
      </c>
      <c r="BW61" s="6">
        <v>0.77533309429359543</v>
      </c>
      <c r="BX61" s="6" t="s">
        <v>81</v>
      </c>
      <c r="BY61" s="6">
        <v>0.72246374011759229</v>
      </c>
      <c r="BZ61" s="6">
        <v>5.6576202427395055</v>
      </c>
      <c r="CA61" s="6" t="s">
        <v>81</v>
      </c>
      <c r="CB61" s="6" t="s">
        <v>81</v>
      </c>
      <c r="CC61" s="6" t="s">
        <v>81</v>
      </c>
      <c r="CD61" s="18" t="s">
        <v>106</v>
      </c>
      <c r="CE61" s="18" t="s">
        <v>106</v>
      </c>
      <c r="CF61" s="18" t="s">
        <v>106</v>
      </c>
      <c r="CG61" s="18" t="s">
        <v>106</v>
      </c>
      <c r="CH61" s="18" t="s">
        <v>106</v>
      </c>
      <c r="CI61" s="18" t="s">
        <v>106</v>
      </c>
      <c r="CJ61" s="18" t="s">
        <v>106</v>
      </c>
      <c r="CK61" s="18" t="s">
        <v>106</v>
      </c>
      <c r="CL61" s="18" t="s">
        <v>106</v>
      </c>
      <c r="CM61" s="18" t="s">
        <v>106</v>
      </c>
      <c r="CN61" s="18" t="s">
        <v>106</v>
      </c>
      <c r="CO61" s="18" t="s">
        <v>106</v>
      </c>
      <c r="CP61" s="18" t="s">
        <v>106</v>
      </c>
      <c r="CQ61" s="18" t="s">
        <v>106</v>
      </c>
      <c r="CR61" s="18" t="s">
        <v>106</v>
      </c>
      <c r="CS61" s="18" t="s">
        <v>106</v>
      </c>
      <c r="CT61" s="113" t="s">
        <v>106</v>
      </c>
    </row>
    <row r="62" spans="1:98" x14ac:dyDescent="0.2">
      <c r="A62" s="46" t="s">
        <v>296</v>
      </c>
      <c r="B62" s="90" t="s">
        <v>97</v>
      </c>
      <c r="C62" s="14" t="s">
        <v>80</v>
      </c>
      <c r="D62" s="14"/>
      <c r="E62" s="8"/>
      <c r="F62" s="9"/>
      <c r="G62" s="2">
        <v>42968</v>
      </c>
      <c r="H62" s="16">
        <v>2017</v>
      </c>
      <c r="I62" s="1" t="s">
        <v>63</v>
      </c>
      <c r="J62" s="16">
        <v>10</v>
      </c>
      <c r="K62" s="17">
        <v>0.71412876290924521</v>
      </c>
      <c r="L62" s="5">
        <v>5.2290076335878037</v>
      </c>
      <c r="M62" s="6">
        <v>0.52636707098826807</v>
      </c>
      <c r="N62" s="6">
        <v>1.0365231656392921</v>
      </c>
      <c r="O62" s="6">
        <v>2.4791509246371048</v>
      </c>
      <c r="P62" s="6">
        <v>2.0918174587393121</v>
      </c>
      <c r="Q62" s="6">
        <v>3.6029081328295884</v>
      </c>
      <c r="R62" s="6">
        <v>3.4178067210180951</v>
      </c>
      <c r="S62" s="6">
        <v>1.3863094054483993</v>
      </c>
      <c r="T62" s="6">
        <v>14.54088287930006</v>
      </c>
      <c r="U62" s="18">
        <f t="shared" si="3"/>
        <v>87.162610352265233</v>
      </c>
      <c r="V62" s="6" t="s">
        <v>165</v>
      </c>
      <c r="W62" s="6">
        <v>0.16378591113790711</v>
      </c>
      <c r="X62" s="6">
        <v>5.528589240371367E-2</v>
      </c>
      <c r="Y62" s="6">
        <v>5.5541953379057186E-2</v>
      </c>
      <c r="Z62" s="6" t="s">
        <v>165</v>
      </c>
      <c r="AA62" s="6">
        <v>1.9693416830964955E-2</v>
      </c>
      <c r="AB62" s="6" t="s">
        <v>165</v>
      </c>
      <c r="AC62" s="6" t="s">
        <v>106</v>
      </c>
      <c r="AD62" s="6" t="s">
        <v>106</v>
      </c>
      <c r="AE62" s="18">
        <f>SUM(V62,W62,Y62,X62,AB62,AA62)</f>
        <v>0.29430717375164295</v>
      </c>
      <c r="AF62" s="6" t="s">
        <v>184</v>
      </c>
      <c r="AG62" s="19" t="s">
        <v>90</v>
      </c>
      <c r="AH62" s="27">
        <v>16.431795878312073</v>
      </c>
      <c r="AI62" s="6" t="s">
        <v>181</v>
      </c>
      <c r="AJ62" s="6" t="s">
        <v>181</v>
      </c>
      <c r="AK62" s="6">
        <v>2.19169120052339E-2</v>
      </c>
      <c r="AL62" s="6" t="s">
        <v>173</v>
      </c>
      <c r="AM62" s="6" t="s">
        <v>173</v>
      </c>
      <c r="AN62" s="6">
        <v>1.0350245338567226</v>
      </c>
      <c r="AO62" s="6">
        <v>0.23552502453385674</v>
      </c>
      <c r="AP62" s="6" t="s">
        <v>185</v>
      </c>
      <c r="AQ62" s="6">
        <v>0.92792934249263992</v>
      </c>
      <c r="AR62" s="6">
        <v>4.8478900883218837E-2</v>
      </c>
      <c r="AS62" s="6"/>
      <c r="AT62" s="6"/>
      <c r="AU62" s="6"/>
      <c r="AV62" s="6"/>
      <c r="AW62" s="6"/>
      <c r="AX62" s="6">
        <v>213</v>
      </c>
      <c r="AY62" s="6" t="s">
        <v>181</v>
      </c>
      <c r="AZ62" s="6" t="s">
        <v>173</v>
      </c>
      <c r="BA62" s="6">
        <v>0.47</v>
      </c>
      <c r="BB62" s="6" t="s">
        <v>181</v>
      </c>
      <c r="BC62" s="6">
        <v>0.57172696897374697</v>
      </c>
      <c r="BD62" s="6">
        <v>9.7253365155131242</v>
      </c>
      <c r="BE62" s="6">
        <v>3.72</v>
      </c>
      <c r="BF62" s="6" t="s">
        <v>185</v>
      </c>
      <c r="BG62" s="6">
        <v>8.9071694510739832</v>
      </c>
      <c r="BH62" s="6">
        <v>0.24847923627684962</v>
      </c>
      <c r="BI62" s="28">
        <v>310</v>
      </c>
      <c r="BJ62" s="6">
        <v>1.5470928635688512</v>
      </c>
      <c r="BK62" s="6">
        <v>1.1857210555583342</v>
      </c>
      <c r="BL62" s="6">
        <v>0.51396705079173755</v>
      </c>
      <c r="BM62" s="6">
        <v>8.577870090022321</v>
      </c>
      <c r="BN62" s="6" t="s">
        <v>81</v>
      </c>
      <c r="BO62" s="6">
        <v>4.2280056209031889</v>
      </c>
      <c r="BP62" s="6" t="s">
        <v>91</v>
      </c>
      <c r="BQ62" s="6">
        <v>0.64123531398228806</v>
      </c>
      <c r="BR62" s="6">
        <v>0.26080067244096022</v>
      </c>
      <c r="BS62" s="6">
        <v>1.3044144932466386</v>
      </c>
      <c r="BT62" s="6">
        <v>1.4848243284178557</v>
      </c>
      <c r="BU62" s="6">
        <v>4.1993884650383499</v>
      </c>
      <c r="BV62" s="6" t="s">
        <v>81</v>
      </c>
      <c r="BW62" s="6">
        <v>0.20420406553216125</v>
      </c>
      <c r="BX62" s="6">
        <v>25.886505919185705</v>
      </c>
      <c r="BY62" s="6">
        <v>0.1940735455380852</v>
      </c>
      <c r="BZ62" s="6">
        <v>1.003616196104157</v>
      </c>
      <c r="CA62" s="6" t="s">
        <v>81</v>
      </c>
      <c r="CB62" s="6" t="s">
        <v>81</v>
      </c>
      <c r="CC62" s="6" t="s">
        <v>81</v>
      </c>
      <c r="CD62" s="18" t="s">
        <v>106</v>
      </c>
      <c r="CE62" s="18" t="s">
        <v>106</v>
      </c>
      <c r="CF62" s="18" t="s">
        <v>106</v>
      </c>
      <c r="CG62" s="18" t="s">
        <v>106</v>
      </c>
      <c r="CH62" s="18" t="s">
        <v>106</v>
      </c>
      <c r="CI62" s="18" t="s">
        <v>106</v>
      </c>
      <c r="CJ62" s="18" t="s">
        <v>106</v>
      </c>
      <c r="CK62" s="18" t="s">
        <v>106</v>
      </c>
      <c r="CL62" s="18" t="s">
        <v>106</v>
      </c>
      <c r="CM62" s="18" t="s">
        <v>106</v>
      </c>
      <c r="CN62" s="18" t="s">
        <v>106</v>
      </c>
      <c r="CO62" s="18" t="s">
        <v>106</v>
      </c>
      <c r="CP62" s="18" t="s">
        <v>106</v>
      </c>
      <c r="CQ62" s="18" t="s">
        <v>106</v>
      </c>
      <c r="CR62" s="18" t="s">
        <v>106</v>
      </c>
      <c r="CS62" s="18" t="s">
        <v>106</v>
      </c>
      <c r="CT62" s="113" t="s">
        <v>106</v>
      </c>
    </row>
    <row r="63" spans="1:98" x14ac:dyDescent="0.2">
      <c r="A63" s="47" t="s">
        <v>94</v>
      </c>
      <c r="B63" s="91" t="s">
        <v>94</v>
      </c>
      <c r="C63" s="14" t="s">
        <v>80</v>
      </c>
      <c r="D63" s="14"/>
      <c r="E63" s="10"/>
      <c r="F63" s="11"/>
      <c r="G63" s="3">
        <v>42961</v>
      </c>
      <c r="H63" s="1">
        <v>2017</v>
      </c>
      <c r="I63" s="1" t="s">
        <v>63</v>
      </c>
      <c r="J63" s="1">
        <v>10</v>
      </c>
      <c r="K63" s="17">
        <v>0.50703889286564841</v>
      </c>
      <c r="L63" s="5">
        <v>4.1492776886035552</v>
      </c>
      <c r="M63" s="6">
        <v>3.445519147256218E-2</v>
      </c>
      <c r="N63" s="6">
        <v>0.10729865771812079</v>
      </c>
      <c r="O63" s="6">
        <v>0.75058231346229765</v>
      </c>
      <c r="P63" s="6">
        <v>0.62582905645479669</v>
      </c>
      <c r="Q63" s="6">
        <v>2.0800582313462299</v>
      </c>
      <c r="R63" s="6">
        <v>2.0016877220686937</v>
      </c>
      <c r="S63" s="6">
        <v>0.89178839320963288</v>
      </c>
      <c r="T63" s="6">
        <v>6.4916995657323335</v>
      </c>
      <c r="U63" s="18">
        <f t="shared" si="3"/>
        <v>57.844384245606918</v>
      </c>
      <c r="V63" s="6" t="s">
        <v>165</v>
      </c>
      <c r="W63" s="6">
        <v>0.17639634160875056</v>
      </c>
      <c r="X63" s="6">
        <v>6.1427336750044054E-2</v>
      </c>
      <c r="Y63" s="6">
        <v>9.2343201756896365E-2</v>
      </c>
      <c r="Z63" s="6" t="s">
        <v>165</v>
      </c>
      <c r="AA63" s="6">
        <v>3.2108825134651069E-2</v>
      </c>
      <c r="AB63" s="6">
        <v>1.4740134460428609E-2</v>
      </c>
      <c r="AC63" s="6" t="s">
        <v>106</v>
      </c>
      <c r="AD63" s="6" t="s">
        <v>106</v>
      </c>
      <c r="AE63" s="18">
        <f t="shared" si="5"/>
        <v>0.37701583971077063</v>
      </c>
      <c r="AF63" s="6" t="s">
        <v>184</v>
      </c>
      <c r="AG63" s="19" t="s">
        <v>90</v>
      </c>
      <c r="AH63" s="27">
        <v>36.719764011799413</v>
      </c>
      <c r="AI63" s="6" t="s">
        <v>181</v>
      </c>
      <c r="AJ63" s="6" t="s">
        <v>181</v>
      </c>
      <c r="AK63" s="6">
        <v>4.0642412323828286E-2</v>
      </c>
      <c r="AL63" s="6" t="s">
        <v>173</v>
      </c>
      <c r="AM63" s="6" t="s">
        <v>173</v>
      </c>
      <c r="AN63" s="6">
        <v>1.3517109144542774</v>
      </c>
      <c r="AO63" s="6">
        <v>1.056047197640118</v>
      </c>
      <c r="AP63" s="6" t="s">
        <v>185</v>
      </c>
      <c r="AQ63" s="6">
        <v>1.0585644051130778</v>
      </c>
      <c r="AR63" s="6">
        <v>4.5722713864306784E-2</v>
      </c>
      <c r="AS63" s="6"/>
      <c r="AT63" s="6"/>
      <c r="AU63" s="6"/>
      <c r="AV63" s="6"/>
      <c r="AW63" s="6"/>
      <c r="AX63" s="6">
        <v>587</v>
      </c>
      <c r="AY63" s="6" t="s">
        <v>181</v>
      </c>
      <c r="AZ63" s="6" t="s">
        <v>173</v>
      </c>
      <c r="BA63" s="6">
        <v>0.60899999999999999</v>
      </c>
      <c r="BB63" s="6" t="s">
        <v>181</v>
      </c>
      <c r="BC63" s="6">
        <v>0.54630310994305742</v>
      </c>
      <c r="BD63" s="6">
        <v>19.587483574244416</v>
      </c>
      <c r="BE63" s="6">
        <v>14.8</v>
      </c>
      <c r="BF63" s="6">
        <v>1.7</v>
      </c>
      <c r="BG63" s="6">
        <v>13.677463863337712</v>
      </c>
      <c r="BH63" s="6">
        <v>0.28830705212439772</v>
      </c>
      <c r="BI63" s="28">
        <v>68</v>
      </c>
      <c r="BJ63" s="6">
        <v>0.95745339478638347</v>
      </c>
      <c r="BK63" s="6">
        <v>0.55054281442904895</v>
      </c>
      <c r="BL63" s="6">
        <v>4.031719246854939</v>
      </c>
      <c r="BM63" s="6">
        <v>5.2795278025854735</v>
      </c>
      <c r="BN63" s="6" t="s">
        <v>81</v>
      </c>
      <c r="BO63" s="6">
        <v>2.7754233961210208</v>
      </c>
      <c r="BP63" s="6" t="s">
        <v>91</v>
      </c>
      <c r="BQ63" s="6" t="s">
        <v>81</v>
      </c>
      <c r="BR63" s="6" t="s">
        <v>81</v>
      </c>
      <c r="BS63" s="6">
        <v>0.75246197355842348</v>
      </c>
      <c r="BT63" s="6">
        <v>1.1208792380866111</v>
      </c>
      <c r="BU63" s="6">
        <v>3.8334489820177549</v>
      </c>
      <c r="BV63" s="6" t="s">
        <v>81</v>
      </c>
      <c r="BW63" s="6" t="s">
        <v>81</v>
      </c>
      <c r="BX63" s="6" t="s">
        <v>81</v>
      </c>
      <c r="BY63" s="6" t="s">
        <v>81</v>
      </c>
      <c r="BZ63" s="6">
        <v>0.54570643268730235</v>
      </c>
      <c r="CA63" s="6" t="s">
        <v>81</v>
      </c>
      <c r="CB63" s="6" t="s">
        <v>81</v>
      </c>
      <c r="CC63" s="6" t="s">
        <v>81</v>
      </c>
      <c r="CD63" s="18" t="s">
        <v>106</v>
      </c>
      <c r="CE63" s="18" t="s">
        <v>106</v>
      </c>
      <c r="CF63" s="18" t="s">
        <v>106</v>
      </c>
      <c r="CG63" s="18" t="s">
        <v>106</v>
      </c>
      <c r="CH63" s="18" t="s">
        <v>106</v>
      </c>
      <c r="CI63" s="18" t="s">
        <v>106</v>
      </c>
      <c r="CJ63" s="18" t="s">
        <v>106</v>
      </c>
      <c r="CK63" s="18" t="s">
        <v>106</v>
      </c>
      <c r="CL63" s="18" t="s">
        <v>106</v>
      </c>
      <c r="CM63" s="18" t="s">
        <v>106</v>
      </c>
      <c r="CN63" s="18" t="s">
        <v>106</v>
      </c>
      <c r="CO63" s="18" t="s">
        <v>106</v>
      </c>
      <c r="CP63" s="18" t="s">
        <v>106</v>
      </c>
      <c r="CQ63" s="18" t="s">
        <v>106</v>
      </c>
      <c r="CR63" s="18" t="s">
        <v>106</v>
      </c>
      <c r="CS63" s="18" t="s">
        <v>106</v>
      </c>
      <c r="CT63" s="113" t="s">
        <v>106</v>
      </c>
    </row>
    <row r="64" spans="1:98" x14ac:dyDescent="0.2">
      <c r="A64" s="48" t="s">
        <v>95</v>
      </c>
      <c r="B64" s="92" t="s">
        <v>95</v>
      </c>
      <c r="C64" s="14" t="s">
        <v>80</v>
      </c>
      <c r="D64" s="14"/>
      <c r="E64" s="12"/>
      <c r="F64" s="13"/>
      <c r="G64" s="4">
        <v>42985</v>
      </c>
      <c r="H64" s="16">
        <v>2017</v>
      </c>
      <c r="I64" s="1" t="s">
        <v>63</v>
      </c>
      <c r="J64" s="16">
        <v>10</v>
      </c>
      <c r="K64" s="17">
        <v>0.42030051486814662</v>
      </c>
      <c r="L64" s="5">
        <v>4.7704590818362007</v>
      </c>
      <c r="M64" s="6">
        <v>0.71336541616537241</v>
      </c>
      <c r="N64" s="6">
        <v>1.6686700207809251</v>
      </c>
      <c r="O64" s="6">
        <v>3.7139943125888655</v>
      </c>
      <c r="P64" s="6">
        <v>2.6614568522366837</v>
      </c>
      <c r="Q64" s="6">
        <v>5.305080389368916</v>
      </c>
      <c r="R64" s="6">
        <v>4.9528929235480685</v>
      </c>
      <c r="S64" s="6">
        <v>1.9803237449414852</v>
      </c>
      <c r="T64" s="6">
        <v>20.995783659630316</v>
      </c>
      <c r="U64" s="18">
        <f t="shared" si="3"/>
        <v>218.10973528244824</v>
      </c>
      <c r="V64" s="6" t="s">
        <v>165</v>
      </c>
      <c r="W64" s="6">
        <v>0.25535616727969934</v>
      </c>
      <c r="X64" s="6">
        <v>9.5357270999735233E-2</v>
      </c>
      <c r="Y64" s="6">
        <v>0.26902597589390986</v>
      </c>
      <c r="Z64" s="6" t="s">
        <v>165</v>
      </c>
      <c r="AA64" s="6">
        <v>3.1730525449955339E-2</v>
      </c>
      <c r="AB64" s="6">
        <v>2.6055483691934601E-2</v>
      </c>
      <c r="AC64" s="6" t="s">
        <v>106</v>
      </c>
      <c r="AD64" s="6" t="s">
        <v>106</v>
      </c>
      <c r="AE64" s="18">
        <f t="shared" si="5"/>
        <v>0.67752542331523435</v>
      </c>
      <c r="AF64" s="6" t="s">
        <v>184</v>
      </c>
      <c r="AG64" s="19" t="s">
        <v>90</v>
      </c>
      <c r="AH64" s="27">
        <v>17.311219512195123</v>
      </c>
      <c r="AI64" s="6" t="s">
        <v>181</v>
      </c>
      <c r="AJ64" s="6" t="s">
        <v>181</v>
      </c>
      <c r="AK64" s="6" t="s">
        <v>161</v>
      </c>
      <c r="AL64" s="6" t="s">
        <v>173</v>
      </c>
      <c r="AM64" s="6" t="s">
        <v>173</v>
      </c>
      <c r="AN64" s="6">
        <v>0.57725853658536586</v>
      </c>
      <c r="AO64" s="6">
        <v>0.28390243902439027</v>
      </c>
      <c r="AP64" s="6" t="s">
        <v>185</v>
      </c>
      <c r="AQ64" s="6">
        <v>0.71176585365853662</v>
      </c>
      <c r="AR64" s="6">
        <v>7.8439024390243903E-2</v>
      </c>
      <c r="AS64" s="6"/>
      <c r="AT64" s="6"/>
      <c r="AU64" s="6"/>
      <c r="AV64" s="6"/>
      <c r="AW64" s="6"/>
      <c r="AX64" s="6">
        <v>192</v>
      </c>
      <c r="AY64" s="6" t="s">
        <v>181</v>
      </c>
      <c r="AZ64" s="6" t="s">
        <v>173</v>
      </c>
      <c r="BA64" s="6">
        <v>0.26500000000000001</v>
      </c>
      <c r="BB64" s="6" t="s">
        <v>181</v>
      </c>
      <c r="BC64" s="6">
        <v>0.42019573503657154</v>
      </c>
      <c r="BD64" s="6">
        <v>7.5175543422272577</v>
      </c>
      <c r="BE64" s="6">
        <v>2.85</v>
      </c>
      <c r="BF64" s="6" t="s">
        <v>185</v>
      </c>
      <c r="BG64" s="6">
        <v>8.3241578242505394</v>
      </c>
      <c r="BH64" s="6">
        <v>0.2990439888740084</v>
      </c>
      <c r="BI64" s="28">
        <v>83</v>
      </c>
      <c r="BJ64" s="6">
        <v>2.9999785292300758</v>
      </c>
      <c r="BK64" s="6">
        <v>0.18418420460123613</v>
      </c>
      <c r="BL64" s="6">
        <v>0.29240110574376638</v>
      </c>
      <c r="BM64" s="6">
        <v>6.3669350065018637</v>
      </c>
      <c r="BN64" s="6" t="s">
        <v>81</v>
      </c>
      <c r="BO64" s="6">
        <v>16.233059670336107</v>
      </c>
      <c r="BP64" s="6" t="s">
        <v>91</v>
      </c>
      <c r="BQ64" s="6" t="s">
        <v>81</v>
      </c>
      <c r="BR64" s="6" t="s">
        <v>81</v>
      </c>
      <c r="BS64" s="6">
        <v>0.84820274349753311</v>
      </c>
      <c r="BT64" s="6">
        <v>1.5876104345265103</v>
      </c>
      <c r="BU64" s="6">
        <v>4.9392908468709829</v>
      </c>
      <c r="BV64" s="6" t="s">
        <v>81</v>
      </c>
      <c r="BW64" s="6" t="s">
        <v>81</v>
      </c>
      <c r="BX64" s="6" t="s">
        <v>81</v>
      </c>
      <c r="BY64" s="6">
        <v>0.42577950477359999</v>
      </c>
      <c r="BZ64" s="6">
        <v>1.6028701491040183</v>
      </c>
      <c r="CA64" s="6" t="s">
        <v>81</v>
      </c>
      <c r="CB64" s="6" t="s">
        <v>81</v>
      </c>
      <c r="CC64" s="6" t="s">
        <v>81</v>
      </c>
      <c r="CD64" s="18" t="s">
        <v>106</v>
      </c>
      <c r="CE64" s="18" t="s">
        <v>106</v>
      </c>
      <c r="CF64" s="18" t="s">
        <v>106</v>
      </c>
      <c r="CG64" s="18" t="s">
        <v>106</v>
      </c>
      <c r="CH64" s="18" t="s">
        <v>106</v>
      </c>
      <c r="CI64" s="18" t="s">
        <v>106</v>
      </c>
      <c r="CJ64" s="18" t="s">
        <v>106</v>
      </c>
      <c r="CK64" s="18" t="s">
        <v>106</v>
      </c>
      <c r="CL64" s="18" t="s">
        <v>106</v>
      </c>
      <c r="CM64" s="18" t="s">
        <v>106</v>
      </c>
      <c r="CN64" s="18" t="s">
        <v>106</v>
      </c>
      <c r="CO64" s="18" t="s">
        <v>106</v>
      </c>
      <c r="CP64" s="18" t="s">
        <v>106</v>
      </c>
      <c r="CQ64" s="18" t="s">
        <v>106</v>
      </c>
      <c r="CR64" s="18" t="s">
        <v>106</v>
      </c>
      <c r="CS64" s="18" t="s">
        <v>106</v>
      </c>
      <c r="CT64" s="113" t="s">
        <v>106</v>
      </c>
    </row>
    <row r="65" spans="1:98" x14ac:dyDescent="0.2">
      <c r="A65" s="48" t="s">
        <v>98</v>
      </c>
      <c r="B65" s="92" t="s">
        <v>98</v>
      </c>
      <c r="C65" s="14" t="s">
        <v>80</v>
      </c>
      <c r="D65" s="14"/>
      <c r="E65" s="12"/>
      <c r="F65" s="13"/>
      <c r="G65" s="4">
        <v>42962</v>
      </c>
      <c r="H65" s="1">
        <v>2017</v>
      </c>
      <c r="I65" s="1" t="s">
        <v>63</v>
      </c>
      <c r="J65" s="1">
        <v>10</v>
      </c>
      <c r="K65" s="17">
        <v>0.45115831094437497</v>
      </c>
      <c r="L65" s="5">
        <v>3.6928386540120557</v>
      </c>
      <c r="M65" s="6">
        <v>3.4289932638184001E-2</v>
      </c>
      <c r="N65" s="6">
        <v>9.1302943619082769E-2</v>
      </c>
      <c r="O65" s="6">
        <v>0.38661068561409989</v>
      </c>
      <c r="P65" s="6">
        <v>0.29720402325366801</v>
      </c>
      <c r="Q65" s="6">
        <v>0.82254775306819228</v>
      </c>
      <c r="R65" s="6">
        <v>0.77604503091261423</v>
      </c>
      <c r="S65" s="6">
        <v>0.32070683768570635</v>
      </c>
      <c r="T65" s="6">
        <v>2.7287072067915479</v>
      </c>
      <c r="U65" s="18">
        <f t="shared" si="3"/>
        <v>26.947338933513173</v>
      </c>
      <c r="V65" s="6" t="s">
        <v>165</v>
      </c>
      <c r="W65" s="6">
        <v>5.6953680545536747E-2</v>
      </c>
      <c r="X65" s="6" t="s">
        <v>186</v>
      </c>
      <c r="Y65" s="6">
        <v>6.0711184030465694E-2</v>
      </c>
      <c r="Z65" s="6">
        <v>1.2471803597822488E-2</v>
      </c>
      <c r="AA65" s="6" t="s">
        <v>161</v>
      </c>
      <c r="AB65" s="6">
        <v>1.3801074500573902E-2</v>
      </c>
      <c r="AC65" s="6" t="s">
        <v>106</v>
      </c>
      <c r="AD65" s="7" t="s">
        <v>106</v>
      </c>
      <c r="AE65" s="18">
        <f t="shared" si="5"/>
        <v>0.13146593907657636</v>
      </c>
      <c r="AF65" s="6" t="s">
        <v>184</v>
      </c>
      <c r="AG65" s="19" t="s">
        <v>90</v>
      </c>
      <c r="AH65" s="27">
        <v>35.969260326609032</v>
      </c>
      <c r="AI65" s="6" t="s">
        <v>181</v>
      </c>
      <c r="AJ65" s="6" t="s">
        <v>181</v>
      </c>
      <c r="AK65" s="6" t="s">
        <v>161</v>
      </c>
      <c r="AL65" s="6" t="s">
        <v>173</v>
      </c>
      <c r="AM65" s="6" t="s">
        <v>173</v>
      </c>
      <c r="AN65" s="6">
        <v>0.85945244956772338</v>
      </c>
      <c r="AO65" s="6">
        <v>0.41690682036503357</v>
      </c>
      <c r="AP65" s="6" t="s">
        <v>185</v>
      </c>
      <c r="AQ65" s="6">
        <v>0.40303554274735831</v>
      </c>
      <c r="AR65" s="6" t="s">
        <v>185</v>
      </c>
      <c r="AS65" s="6"/>
      <c r="AT65" s="6"/>
      <c r="AU65" s="6"/>
      <c r="AV65" s="6"/>
      <c r="AW65" s="6"/>
      <c r="AX65" s="6">
        <v>579</v>
      </c>
      <c r="AY65" s="6" t="s">
        <v>181</v>
      </c>
      <c r="AZ65" s="6" t="s">
        <v>173</v>
      </c>
      <c r="BA65" s="6">
        <v>0.42699999999999999</v>
      </c>
      <c r="BB65" s="6" t="s">
        <v>181</v>
      </c>
      <c r="BC65" s="6">
        <v>0.63869239228231534</v>
      </c>
      <c r="BD65" s="6">
        <v>12.783454963510948</v>
      </c>
      <c r="BE65" s="6">
        <v>7.17</v>
      </c>
      <c r="BF65" s="6">
        <v>3.2</v>
      </c>
      <c r="BG65" s="6">
        <v>6.3783464960511846</v>
      </c>
      <c r="BH65" s="6">
        <v>0.25720483854843551</v>
      </c>
      <c r="BI65" s="28">
        <v>130</v>
      </c>
      <c r="BJ65" s="6">
        <v>0.86808938352401754</v>
      </c>
      <c r="BK65" s="6">
        <v>0.30351418923293927</v>
      </c>
      <c r="BL65" s="6">
        <v>0.23707257465100043</v>
      </c>
      <c r="BM65" s="6">
        <v>4.9382036276577743</v>
      </c>
      <c r="BN65" s="6" t="s">
        <v>81</v>
      </c>
      <c r="BO65" s="6">
        <v>2.4737963202353841</v>
      </c>
      <c r="BP65" s="6" t="s">
        <v>91</v>
      </c>
      <c r="BQ65" s="6" t="s">
        <v>81</v>
      </c>
      <c r="BR65" s="6" t="s">
        <v>81</v>
      </c>
      <c r="BS65" s="6">
        <v>1.334697716239625</v>
      </c>
      <c r="BT65" s="6">
        <v>1.3162901845739678</v>
      </c>
      <c r="BU65" s="6">
        <v>2.9396617180144951</v>
      </c>
      <c r="BV65" s="6" t="s">
        <v>81</v>
      </c>
      <c r="BW65" s="6" t="s">
        <v>81</v>
      </c>
      <c r="BX65" s="6" t="s">
        <v>81</v>
      </c>
      <c r="BY65" s="6" t="s">
        <v>81</v>
      </c>
      <c r="BZ65" s="6" t="s">
        <v>92</v>
      </c>
      <c r="CA65" s="6" t="s">
        <v>81</v>
      </c>
      <c r="CB65" s="6" t="s">
        <v>81</v>
      </c>
      <c r="CC65" s="6" t="s">
        <v>81</v>
      </c>
      <c r="CD65" s="18" t="s">
        <v>106</v>
      </c>
      <c r="CE65" s="18" t="s">
        <v>106</v>
      </c>
      <c r="CF65" s="18" t="s">
        <v>106</v>
      </c>
      <c r="CG65" s="18" t="s">
        <v>106</v>
      </c>
      <c r="CH65" s="18" t="s">
        <v>106</v>
      </c>
      <c r="CI65" s="18" t="s">
        <v>106</v>
      </c>
      <c r="CJ65" s="18" t="s">
        <v>106</v>
      </c>
      <c r="CK65" s="18" t="s">
        <v>106</v>
      </c>
      <c r="CL65" s="18" t="s">
        <v>106</v>
      </c>
      <c r="CM65" s="18" t="s">
        <v>106</v>
      </c>
      <c r="CN65" s="18" t="s">
        <v>106</v>
      </c>
      <c r="CO65" s="18" t="s">
        <v>106</v>
      </c>
      <c r="CP65" s="18" t="s">
        <v>106</v>
      </c>
      <c r="CQ65" s="18" t="s">
        <v>106</v>
      </c>
      <c r="CR65" s="18" t="s">
        <v>106</v>
      </c>
      <c r="CS65" s="18" t="s">
        <v>106</v>
      </c>
      <c r="CT65" s="113" t="s">
        <v>106</v>
      </c>
    </row>
    <row r="66" spans="1:98" x14ac:dyDescent="0.2">
      <c r="A66" s="48" t="s">
        <v>65</v>
      </c>
      <c r="B66" s="92" t="s">
        <v>65</v>
      </c>
      <c r="C66" s="14" t="s">
        <v>80</v>
      </c>
      <c r="D66" s="14"/>
      <c r="E66" s="12"/>
      <c r="F66" s="13"/>
      <c r="G66" s="4">
        <v>42968</v>
      </c>
      <c r="H66" s="16">
        <v>2017</v>
      </c>
      <c r="I66" s="1" t="s">
        <v>63</v>
      </c>
      <c r="J66" s="16">
        <v>10</v>
      </c>
      <c r="K66" s="17">
        <v>0.32914989344067203</v>
      </c>
      <c r="L66" s="5">
        <v>7.303705468843205</v>
      </c>
      <c r="M66" s="6">
        <v>0.85847941888619861</v>
      </c>
      <c r="N66" s="6">
        <v>1.8717142857142859</v>
      </c>
      <c r="O66" s="6">
        <v>4.2495108958837768</v>
      </c>
      <c r="P66" s="6">
        <v>3.3886585956416471</v>
      </c>
      <c r="Q66" s="6">
        <v>4.8051961259079903</v>
      </c>
      <c r="R66" s="6">
        <v>4.73496368038741</v>
      </c>
      <c r="S66" s="6">
        <v>1.4049588377723972</v>
      </c>
      <c r="T66" s="6">
        <v>21.313481840193706</v>
      </c>
      <c r="U66" s="18">
        <f t="shared" si="3"/>
        <v>272.28967108541593</v>
      </c>
      <c r="V66" s="6">
        <v>1.4188479380229126E-2</v>
      </c>
      <c r="W66" s="6">
        <v>0.31560819344274726</v>
      </c>
      <c r="X66" s="6">
        <v>0.12461929479743412</v>
      </c>
      <c r="Y66" s="6">
        <v>0.28000000000000003</v>
      </c>
      <c r="Z66" s="6">
        <v>2.5940984890961076E-2</v>
      </c>
      <c r="AA66" s="6">
        <v>4.4061211569325985E-2</v>
      </c>
      <c r="AB66" s="6">
        <v>3.5086570997494314E-2</v>
      </c>
      <c r="AC66" s="6" t="s">
        <v>106</v>
      </c>
      <c r="AD66" s="6" t="s">
        <v>106</v>
      </c>
      <c r="AE66" s="18">
        <f t="shared" si="5"/>
        <v>0.81356375018723093</v>
      </c>
      <c r="AF66" s="6" t="s">
        <v>184</v>
      </c>
      <c r="AG66" s="19" t="s">
        <v>90</v>
      </c>
      <c r="AH66" s="27">
        <v>14.945098039215686</v>
      </c>
      <c r="AI66" s="6" t="s">
        <v>181</v>
      </c>
      <c r="AJ66" s="6" t="s">
        <v>181</v>
      </c>
      <c r="AK66" s="6" t="s">
        <v>161</v>
      </c>
      <c r="AL66" s="6" t="s">
        <v>173</v>
      </c>
      <c r="AM66" s="6" t="s">
        <v>173</v>
      </c>
      <c r="AN66" s="6">
        <v>0.42910784313725492</v>
      </c>
      <c r="AO66" s="6">
        <v>0.16666666666666666</v>
      </c>
      <c r="AP66" s="6" t="s">
        <v>185</v>
      </c>
      <c r="AQ66" s="6">
        <v>0.43682352941176472</v>
      </c>
      <c r="AR66" s="6">
        <v>6.0392156862745093E-2</v>
      </c>
      <c r="AS66" s="6"/>
      <c r="AT66" s="6"/>
      <c r="AU66" s="6"/>
      <c r="AV66" s="6"/>
      <c r="AW66" s="6"/>
      <c r="AX66" s="6">
        <v>306</v>
      </c>
      <c r="AY66" s="6" t="s">
        <v>181</v>
      </c>
      <c r="AZ66" s="6" t="s">
        <v>173</v>
      </c>
      <c r="BA66" s="6">
        <v>0.20699999999999999</v>
      </c>
      <c r="BB66" s="6" t="s">
        <v>181</v>
      </c>
      <c r="BC66" s="6">
        <v>0.34745155126922028</v>
      </c>
      <c r="BD66" s="6">
        <v>9.4507233190792466</v>
      </c>
      <c r="BE66" s="6">
        <v>4.55</v>
      </c>
      <c r="BF66" s="6" t="s">
        <v>185</v>
      </c>
      <c r="BG66" s="6">
        <v>9.5444090619597848</v>
      </c>
      <c r="BH66" s="6">
        <v>0.24500227458829954</v>
      </c>
      <c r="BI66" s="28">
        <v>110</v>
      </c>
      <c r="BJ66" s="6">
        <v>0.97729124279127555</v>
      </c>
      <c r="BK66" s="6">
        <v>0.42200429980447113</v>
      </c>
      <c r="BL66" s="6" t="s">
        <v>64</v>
      </c>
      <c r="BM66" s="6">
        <v>2.5612225038126497</v>
      </c>
      <c r="BN66" s="6" t="s">
        <v>81</v>
      </c>
      <c r="BO66" s="6">
        <v>1.7169193010677768</v>
      </c>
      <c r="BP66" s="6" t="s">
        <v>91</v>
      </c>
      <c r="BQ66" s="6" t="s">
        <v>81</v>
      </c>
      <c r="BR66" s="6" t="s">
        <v>81</v>
      </c>
      <c r="BS66" s="6">
        <v>0.70619700486637704</v>
      </c>
      <c r="BT66" s="6">
        <v>0.88274755045956688</v>
      </c>
      <c r="BU66" s="6">
        <v>5.1620708424307242</v>
      </c>
      <c r="BV66" s="6" t="s">
        <v>81</v>
      </c>
      <c r="BW66" s="6" t="s">
        <v>81</v>
      </c>
      <c r="BX66" s="6" t="s">
        <v>81</v>
      </c>
      <c r="BY66" s="6" t="s">
        <v>81</v>
      </c>
      <c r="BZ66" s="6">
        <v>0.76036983173790562</v>
      </c>
      <c r="CA66" s="6" t="s">
        <v>81</v>
      </c>
      <c r="CB66" s="6" t="s">
        <v>81</v>
      </c>
      <c r="CC66" s="6" t="s">
        <v>81</v>
      </c>
      <c r="CD66" s="18" t="s">
        <v>106</v>
      </c>
      <c r="CE66" s="18" t="s">
        <v>106</v>
      </c>
      <c r="CF66" s="18" t="s">
        <v>106</v>
      </c>
      <c r="CG66" s="18" t="s">
        <v>106</v>
      </c>
      <c r="CH66" s="18" t="s">
        <v>106</v>
      </c>
      <c r="CI66" s="18" t="s">
        <v>106</v>
      </c>
      <c r="CJ66" s="18" t="s">
        <v>106</v>
      </c>
      <c r="CK66" s="18" t="s">
        <v>106</v>
      </c>
      <c r="CL66" s="18" t="s">
        <v>106</v>
      </c>
      <c r="CM66" s="18" t="s">
        <v>106</v>
      </c>
      <c r="CN66" s="18" t="s">
        <v>106</v>
      </c>
      <c r="CO66" s="18" t="s">
        <v>106</v>
      </c>
      <c r="CP66" s="18" t="s">
        <v>106</v>
      </c>
      <c r="CQ66" s="18" t="s">
        <v>106</v>
      </c>
      <c r="CR66" s="18" t="s">
        <v>106</v>
      </c>
      <c r="CS66" s="18" t="s">
        <v>106</v>
      </c>
      <c r="CT66" s="113" t="s">
        <v>106</v>
      </c>
    </row>
    <row r="67" spans="1:98" x14ac:dyDescent="0.2">
      <c r="A67" s="48" t="s">
        <v>96</v>
      </c>
      <c r="B67" s="92" t="s">
        <v>96</v>
      </c>
      <c r="C67" s="14" t="s">
        <v>80</v>
      </c>
      <c r="D67" s="14"/>
      <c r="E67" s="12"/>
      <c r="F67" s="13"/>
      <c r="G67" s="4">
        <v>42969</v>
      </c>
      <c r="H67" s="1">
        <v>2017</v>
      </c>
      <c r="I67" s="1" t="s">
        <v>63</v>
      </c>
      <c r="J67" s="1">
        <v>10</v>
      </c>
      <c r="K67" s="17">
        <v>0.37161564324900703</v>
      </c>
      <c r="L67" s="5">
        <v>4.7382042604022478</v>
      </c>
      <c r="M67" s="6">
        <v>0.32140354292388557</v>
      </c>
      <c r="N67" s="6">
        <v>1.2512993965349426</v>
      </c>
      <c r="O67" s="6">
        <v>3.3881253649990271</v>
      </c>
      <c r="P67" s="6">
        <v>2.9017130620985014</v>
      </c>
      <c r="Q67" s="6">
        <v>5.0958876776328603</v>
      </c>
      <c r="R67" s="6">
        <v>4.7924274868600349</v>
      </c>
      <c r="S67" s="6">
        <v>1.9367821685808837</v>
      </c>
      <c r="T67" s="6">
        <v>19.687638699630135</v>
      </c>
      <c r="U67" s="18">
        <f t="shared" si="3"/>
        <v>225.85063280401189</v>
      </c>
      <c r="V67" s="6" t="s">
        <v>165</v>
      </c>
      <c r="W67" s="6">
        <v>9.9613608519580982E-2</v>
      </c>
      <c r="X67" s="6">
        <v>3.8676569267013919E-2</v>
      </c>
      <c r="Y67" s="6">
        <v>4.7492991967385323E-2</v>
      </c>
      <c r="Z67" s="6" t="s">
        <v>165</v>
      </c>
      <c r="AA67" s="6" t="s">
        <v>161</v>
      </c>
      <c r="AB67" s="6" t="s">
        <v>165</v>
      </c>
      <c r="AC67" s="6" t="s">
        <v>106</v>
      </c>
      <c r="AD67" s="6" t="s">
        <v>106</v>
      </c>
      <c r="AE67" s="18">
        <f t="shared" si="5"/>
        <v>0.18578316975398024</v>
      </c>
      <c r="AF67" s="6" t="s">
        <v>184</v>
      </c>
      <c r="AG67" s="19" t="s">
        <v>90</v>
      </c>
      <c r="AH67" s="27">
        <v>10.774634146341462</v>
      </c>
      <c r="AI67" s="6" t="s">
        <v>181</v>
      </c>
      <c r="AJ67" s="6" t="s">
        <v>181</v>
      </c>
      <c r="AK67" s="6">
        <v>2.3739837398373997E-2</v>
      </c>
      <c r="AL67" s="6" t="s">
        <v>173</v>
      </c>
      <c r="AM67" s="6" t="s">
        <v>173</v>
      </c>
      <c r="AN67" s="6">
        <v>0.48360000000000009</v>
      </c>
      <c r="AO67" s="6">
        <v>0.22731707317073171</v>
      </c>
      <c r="AP67" s="6" t="s">
        <v>185</v>
      </c>
      <c r="AQ67" s="6">
        <v>0.7224975609756098</v>
      </c>
      <c r="AR67" s="6">
        <v>2.9073170731707319E-2</v>
      </c>
      <c r="AS67" s="6"/>
      <c r="AT67" s="6"/>
      <c r="AU67" s="6"/>
      <c r="AV67" s="6"/>
      <c r="AW67" s="6"/>
      <c r="AX67" s="6">
        <v>177</v>
      </c>
      <c r="AY67" s="6" t="s">
        <v>181</v>
      </c>
      <c r="AZ67" s="6" t="s">
        <v>173</v>
      </c>
      <c r="BA67" s="6">
        <v>0.378</v>
      </c>
      <c r="BB67" s="6" t="s">
        <v>181</v>
      </c>
      <c r="BC67" s="6">
        <v>0.6286248794599808</v>
      </c>
      <c r="BD67" s="6">
        <v>8.3773288331726139</v>
      </c>
      <c r="BE67" s="6">
        <v>2.61</v>
      </c>
      <c r="BF67" s="6" t="s">
        <v>185</v>
      </c>
      <c r="BG67" s="6">
        <v>9.3830858244937314</v>
      </c>
      <c r="BH67" s="6">
        <v>0.21531533269045325</v>
      </c>
      <c r="BI67" s="28">
        <v>320</v>
      </c>
      <c r="BJ67" s="6">
        <v>0.92128477383202068</v>
      </c>
      <c r="BK67" s="6">
        <v>0.13728450199393563</v>
      </c>
      <c r="BL67" s="6">
        <v>0.34650635190176066</v>
      </c>
      <c r="BM67" s="6">
        <v>5.6675155314329482</v>
      </c>
      <c r="BN67" s="6" t="s">
        <v>81</v>
      </c>
      <c r="BO67" s="6">
        <v>2.0823541043755656</v>
      </c>
      <c r="BP67" s="6" t="s">
        <v>91</v>
      </c>
      <c r="BQ67" s="6" t="s">
        <v>81</v>
      </c>
      <c r="BR67" s="6" t="s">
        <v>81</v>
      </c>
      <c r="BS67" s="6">
        <v>0.60062519480696819</v>
      </c>
      <c r="BT67" s="6">
        <v>1.1188270596144783</v>
      </c>
      <c r="BU67" s="6">
        <v>2.6917106200840069</v>
      </c>
      <c r="BV67" s="6" t="s">
        <v>81</v>
      </c>
      <c r="BW67" s="6" t="s">
        <v>81</v>
      </c>
      <c r="BX67" s="6" t="s">
        <v>81</v>
      </c>
      <c r="BY67" s="6" t="s">
        <v>81</v>
      </c>
      <c r="BZ67" s="6">
        <v>0.87598084948298449</v>
      </c>
      <c r="CA67" s="6" t="s">
        <v>81</v>
      </c>
      <c r="CB67" s="6" t="s">
        <v>81</v>
      </c>
      <c r="CC67" s="6" t="s">
        <v>81</v>
      </c>
      <c r="CD67" s="18" t="s">
        <v>106</v>
      </c>
      <c r="CE67" s="18" t="s">
        <v>106</v>
      </c>
      <c r="CF67" s="18" t="s">
        <v>106</v>
      </c>
      <c r="CG67" s="18" t="s">
        <v>106</v>
      </c>
      <c r="CH67" s="18" t="s">
        <v>106</v>
      </c>
      <c r="CI67" s="18" t="s">
        <v>106</v>
      </c>
      <c r="CJ67" s="18" t="s">
        <v>106</v>
      </c>
      <c r="CK67" s="18" t="s">
        <v>106</v>
      </c>
      <c r="CL67" s="18" t="s">
        <v>106</v>
      </c>
      <c r="CM67" s="18" t="s">
        <v>106</v>
      </c>
      <c r="CN67" s="18" t="s">
        <v>106</v>
      </c>
      <c r="CO67" s="18" t="s">
        <v>106</v>
      </c>
      <c r="CP67" s="18" t="s">
        <v>106</v>
      </c>
      <c r="CQ67" s="18" t="s">
        <v>106</v>
      </c>
      <c r="CR67" s="18" t="s">
        <v>106</v>
      </c>
      <c r="CS67" s="18" t="s">
        <v>106</v>
      </c>
      <c r="CT67" s="113" t="s">
        <v>106</v>
      </c>
    </row>
    <row r="68" spans="1:98" x14ac:dyDescent="0.2">
      <c r="A68" s="48" t="s">
        <v>66</v>
      </c>
      <c r="B68" s="92" t="s">
        <v>66</v>
      </c>
      <c r="C68" s="14" t="s">
        <v>80</v>
      </c>
      <c r="D68" s="14"/>
      <c r="E68" s="12"/>
      <c r="F68" s="13"/>
      <c r="G68" s="4">
        <v>42957</v>
      </c>
      <c r="H68" s="16">
        <v>2017</v>
      </c>
      <c r="I68" s="1" t="s">
        <v>63</v>
      </c>
      <c r="J68" s="16">
        <v>10</v>
      </c>
      <c r="K68" s="17">
        <v>0.48081485464840734</v>
      </c>
      <c r="L68" s="5">
        <v>3.2548551589453578</v>
      </c>
      <c r="M68" s="6">
        <v>8.2224723141090181E-2</v>
      </c>
      <c r="N68" s="6">
        <v>0.32061577808622999</v>
      </c>
      <c r="O68" s="6">
        <v>1.2296579169630801</v>
      </c>
      <c r="P68" s="6">
        <v>0.98014140774538916</v>
      </c>
      <c r="Q68" s="6">
        <v>2.5194324532310421</v>
      </c>
      <c r="R68" s="6">
        <v>2.1226321948808735</v>
      </c>
      <c r="S68" s="6">
        <v>0.9565257534529541</v>
      </c>
      <c r="T68" s="6">
        <v>8.2112302275006606</v>
      </c>
      <c r="U68" s="18">
        <f t="shared" si="3"/>
        <v>75.196187782540079</v>
      </c>
      <c r="V68" s="6" t="s">
        <v>165</v>
      </c>
      <c r="W68" s="6">
        <v>0.11200465291645169</v>
      </c>
      <c r="X68" s="6">
        <v>3.2600730663002821E-2</v>
      </c>
      <c r="Y68" s="6">
        <v>8.0072189468369498E-2</v>
      </c>
      <c r="Z68" s="6">
        <v>1.4072387936954478E-2</v>
      </c>
      <c r="AA68" s="6" t="s">
        <v>161</v>
      </c>
      <c r="AB68" s="6">
        <v>1.6514954792030481E-2</v>
      </c>
      <c r="AC68" s="6" t="s">
        <v>106</v>
      </c>
      <c r="AD68" s="6" t="s">
        <v>106</v>
      </c>
      <c r="AE68" s="18">
        <f t="shared" si="5"/>
        <v>0.24119252783985451</v>
      </c>
      <c r="AF68" s="6" t="s">
        <v>184</v>
      </c>
      <c r="AG68" s="19" t="s">
        <v>90</v>
      </c>
      <c r="AH68" s="27">
        <v>5.368318756073859</v>
      </c>
      <c r="AI68" s="6" t="s">
        <v>181</v>
      </c>
      <c r="AJ68" s="6" t="s">
        <v>181</v>
      </c>
      <c r="AK68" s="6" t="s">
        <v>161</v>
      </c>
      <c r="AL68" s="6" t="s">
        <v>173</v>
      </c>
      <c r="AM68" s="6" t="s">
        <v>173</v>
      </c>
      <c r="AN68" s="6">
        <v>0.26694849368318763</v>
      </c>
      <c r="AO68" s="6">
        <v>9.3294460641399429E-2</v>
      </c>
      <c r="AP68" s="6" t="s">
        <v>185</v>
      </c>
      <c r="AQ68" s="6">
        <v>7.6151603498542275E-2</v>
      </c>
      <c r="AR68" s="6" t="s">
        <v>185</v>
      </c>
      <c r="AS68" s="6"/>
      <c r="AT68" s="6"/>
      <c r="AU68" s="6"/>
      <c r="AV68" s="6"/>
      <c r="AW68" s="6"/>
      <c r="AX68" s="6">
        <v>109</v>
      </c>
      <c r="AY68" s="6" t="s">
        <v>181</v>
      </c>
      <c r="AZ68" s="6" t="s">
        <v>173</v>
      </c>
      <c r="BA68" s="6">
        <v>0.69499999999999995</v>
      </c>
      <c r="BB68" s="6" t="s">
        <v>181</v>
      </c>
      <c r="BC68" s="6">
        <v>0.28119681908548705</v>
      </c>
      <c r="BD68" s="6">
        <v>6.7965109343936376</v>
      </c>
      <c r="BE68" s="6">
        <v>1.98</v>
      </c>
      <c r="BF68" s="6" t="s">
        <v>185</v>
      </c>
      <c r="BG68" s="6">
        <v>2.8929025844930418</v>
      </c>
      <c r="BH68" s="6">
        <v>0.241831013916501</v>
      </c>
      <c r="BI68" s="28">
        <v>21</v>
      </c>
      <c r="BJ68" s="6">
        <v>1.2145236651513172</v>
      </c>
      <c r="BK68" s="6">
        <v>0.89553904943832818</v>
      </c>
      <c r="BL68" s="6">
        <v>0.30758130386348109</v>
      </c>
      <c r="BM68" s="6">
        <v>3.0280272724070523</v>
      </c>
      <c r="BN68" s="6" t="s">
        <v>81</v>
      </c>
      <c r="BO68" s="6" t="s">
        <v>93</v>
      </c>
      <c r="BP68" s="6" t="s">
        <v>91</v>
      </c>
      <c r="BQ68" s="6" t="s">
        <v>81</v>
      </c>
      <c r="BR68" s="6" t="s">
        <v>81</v>
      </c>
      <c r="BS68" s="6">
        <v>1.5837381982123049</v>
      </c>
      <c r="BT68" s="6">
        <v>0.93085258534294002</v>
      </c>
      <c r="BU68" s="6">
        <v>3.3816033005238704</v>
      </c>
      <c r="BV68" s="6" t="s">
        <v>81</v>
      </c>
      <c r="BW68" s="6">
        <v>0.22565808572658203</v>
      </c>
      <c r="BX68" s="6" t="s">
        <v>81</v>
      </c>
      <c r="BY68" s="6" t="s">
        <v>81</v>
      </c>
      <c r="BZ68" s="6">
        <v>0.54499501303601094</v>
      </c>
      <c r="CA68" s="6" t="s">
        <v>81</v>
      </c>
      <c r="CB68" s="6" t="s">
        <v>81</v>
      </c>
      <c r="CC68" s="6" t="s">
        <v>81</v>
      </c>
      <c r="CD68" s="18" t="s">
        <v>106</v>
      </c>
      <c r="CE68" s="18" t="s">
        <v>106</v>
      </c>
      <c r="CF68" s="18" t="s">
        <v>106</v>
      </c>
      <c r="CG68" s="18" t="s">
        <v>106</v>
      </c>
      <c r="CH68" s="18" t="s">
        <v>106</v>
      </c>
      <c r="CI68" s="18" t="s">
        <v>106</v>
      </c>
      <c r="CJ68" s="18" t="s">
        <v>106</v>
      </c>
      <c r="CK68" s="18" t="s">
        <v>106</v>
      </c>
      <c r="CL68" s="18" t="s">
        <v>106</v>
      </c>
      <c r="CM68" s="18" t="s">
        <v>106</v>
      </c>
      <c r="CN68" s="18" t="s">
        <v>106</v>
      </c>
      <c r="CO68" s="18" t="s">
        <v>106</v>
      </c>
      <c r="CP68" s="18" t="s">
        <v>106</v>
      </c>
      <c r="CQ68" s="18" t="s">
        <v>106</v>
      </c>
      <c r="CR68" s="18" t="s">
        <v>106</v>
      </c>
      <c r="CS68" s="18" t="s">
        <v>106</v>
      </c>
      <c r="CT68" s="113" t="s">
        <v>106</v>
      </c>
    </row>
    <row r="69" spans="1:98" x14ac:dyDescent="0.2">
      <c r="A69" s="48" t="s">
        <v>200</v>
      </c>
      <c r="B69" s="92" t="s">
        <v>200</v>
      </c>
      <c r="C69" s="14" t="s">
        <v>80</v>
      </c>
      <c r="D69" s="14"/>
      <c r="E69" s="12"/>
      <c r="F69" s="13"/>
      <c r="G69" s="4">
        <v>42964</v>
      </c>
      <c r="H69" s="1">
        <v>2017</v>
      </c>
      <c r="I69" s="1" t="s">
        <v>63</v>
      </c>
      <c r="J69" s="1">
        <v>10</v>
      </c>
      <c r="K69" s="17">
        <v>0.82981511136988539</v>
      </c>
      <c r="L69" s="5">
        <v>5.8032829261988059</v>
      </c>
      <c r="M69" s="6">
        <v>9.6332518337408315E-2</v>
      </c>
      <c r="N69" s="6">
        <v>0.19850855745721271</v>
      </c>
      <c r="O69" s="6">
        <v>0.60342298288508556</v>
      </c>
      <c r="P69" s="6">
        <v>0.49694865525672371</v>
      </c>
      <c r="Q69" s="6">
        <v>1.2166601466992664</v>
      </c>
      <c r="R69" s="6">
        <v>1.1225330073349633</v>
      </c>
      <c r="S69" s="6">
        <v>0.57712469437652814</v>
      </c>
      <c r="T69" s="6">
        <v>4.3115305623471887</v>
      </c>
      <c r="U69" s="18">
        <f t="shared" si="3"/>
        <v>22.984529052461038</v>
      </c>
      <c r="V69" s="6" t="s">
        <v>165</v>
      </c>
      <c r="W69" s="6">
        <v>0.16390767365384104</v>
      </c>
      <c r="X69" s="6">
        <v>7.6315005839863906E-2</v>
      </c>
      <c r="Y69" s="6">
        <v>0.22087258579075278</v>
      </c>
      <c r="Z69" s="6">
        <v>2.2385735046360079E-2</v>
      </c>
      <c r="AA69" s="6">
        <v>6.2646140349434942E-2</v>
      </c>
      <c r="AB69" s="6">
        <v>4.0497829765687783E-2</v>
      </c>
      <c r="AC69" s="6" t="s">
        <v>106</v>
      </c>
      <c r="AD69" s="6" t="s">
        <v>106</v>
      </c>
      <c r="AE69" s="18">
        <f t="shared" si="5"/>
        <v>0.56423923539958043</v>
      </c>
      <c r="AF69" s="6">
        <v>0.03</v>
      </c>
      <c r="AG69" s="19">
        <f>(AF69/K69)*5</f>
        <v>0.18076315789474498</v>
      </c>
      <c r="AH69" s="27">
        <v>9.7039999999999988</v>
      </c>
      <c r="AI69" s="6" t="s">
        <v>181</v>
      </c>
      <c r="AJ69" s="6" t="s">
        <v>181</v>
      </c>
      <c r="AK69" s="6" t="s">
        <v>161</v>
      </c>
      <c r="AL69" s="6" t="s">
        <v>173</v>
      </c>
      <c r="AM69" s="6" t="s">
        <v>173</v>
      </c>
      <c r="AN69" s="6">
        <v>1.96469</v>
      </c>
      <c r="AO69" s="6">
        <v>1.6240000000000001</v>
      </c>
      <c r="AP69" s="6" t="s">
        <v>185</v>
      </c>
      <c r="AQ69" s="6">
        <v>1.7265599999999999</v>
      </c>
      <c r="AR69" s="6">
        <v>0.55840000000000001</v>
      </c>
      <c r="AS69" s="6"/>
      <c r="AT69" s="6"/>
      <c r="AU69" s="6"/>
      <c r="AV69" s="6"/>
      <c r="AW69" s="6"/>
      <c r="AX69" s="6">
        <v>132</v>
      </c>
      <c r="AY69" s="6" t="s">
        <v>181</v>
      </c>
      <c r="AZ69" s="6" t="s">
        <v>173</v>
      </c>
      <c r="BA69" s="6">
        <v>0.26100000000000001</v>
      </c>
      <c r="BB69" s="6" t="s">
        <v>181</v>
      </c>
      <c r="BC69" s="6">
        <v>0.44500000000000001</v>
      </c>
      <c r="BD69" s="6">
        <v>20.437106374807989</v>
      </c>
      <c r="BE69" s="6">
        <v>18.399999999999999</v>
      </c>
      <c r="BF69" s="6" t="s">
        <v>185</v>
      </c>
      <c r="BG69" s="6">
        <v>16.407699692780337</v>
      </c>
      <c r="BH69" s="6">
        <v>4.5115994623655915</v>
      </c>
      <c r="BI69" s="28">
        <v>27</v>
      </c>
      <c r="BJ69" s="6">
        <v>1.3611720482917833</v>
      </c>
      <c r="BK69" s="6">
        <v>1.6444438182484455</v>
      </c>
      <c r="BL69" s="6">
        <v>9.7071580569010898</v>
      </c>
      <c r="BM69" s="6">
        <v>15.005279966887915</v>
      </c>
      <c r="BN69" s="6" t="s">
        <v>81</v>
      </c>
      <c r="BO69" s="6">
        <v>2.0702666919764683</v>
      </c>
      <c r="BP69" s="6">
        <v>2.9984145867685736</v>
      </c>
      <c r="BQ69" s="6">
        <v>0.29066590515646618</v>
      </c>
      <c r="BR69" s="6" t="s">
        <v>81</v>
      </c>
      <c r="BS69" s="6">
        <v>2.4973528841141155</v>
      </c>
      <c r="BT69" s="6">
        <v>8.3150129123901717</v>
      </c>
      <c r="BU69" s="6">
        <v>3.2680258926121724</v>
      </c>
      <c r="BV69" s="6" t="s">
        <v>81</v>
      </c>
      <c r="BW69" s="6">
        <v>0.41465581003103635</v>
      </c>
      <c r="BX69" s="6">
        <v>40.090261065902574</v>
      </c>
      <c r="BY69" s="6">
        <v>0.30592828108136355</v>
      </c>
      <c r="BZ69" s="6">
        <v>1.3980677827969616</v>
      </c>
      <c r="CA69" s="6" t="s">
        <v>81</v>
      </c>
      <c r="CB69" s="6" t="s">
        <v>81</v>
      </c>
      <c r="CC69" s="6" t="s">
        <v>81</v>
      </c>
      <c r="CD69" s="18" t="s">
        <v>106</v>
      </c>
      <c r="CE69" s="18" t="s">
        <v>106</v>
      </c>
      <c r="CF69" s="18" t="s">
        <v>106</v>
      </c>
      <c r="CG69" s="18" t="s">
        <v>106</v>
      </c>
      <c r="CH69" s="18" t="s">
        <v>106</v>
      </c>
      <c r="CI69" s="18" t="s">
        <v>106</v>
      </c>
      <c r="CJ69" s="18" t="s">
        <v>106</v>
      </c>
      <c r="CK69" s="18" t="s">
        <v>106</v>
      </c>
      <c r="CL69" s="18" t="s">
        <v>106</v>
      </c>
      <c r="CM69" s="18" t="s">
        <v>106</v>
      </c>
      <c r="CN69" s="18" t="s">
        <v>106</v>
      </c>
      <c r="CO69" s="18" t="s">
        <v>106</v>
      </c>
      <c r="CP69" s="18" t="s">
        <v>106</v>
      </c>
      <c r="CQ69" s="18" t="s">
        <v>106</v>
      </c>
      <c r="CR69" s="18" t="s">
        <v>106</v>
      </c>
      <c r="CS69" s="18" t="s">
        <v>106</v>
      </c>
      <c r="CT69" s="113" t="s">
        <v>106</v>
      </c>
    </row>
    <row r="70" spans="1:98" x14ac:dyDescent="0.2">
      <c r="A70" s="48" t="s">
        <v>99</v>
      </c>
      <c r="B70" s="92" t="s">
        <v>99</v>
      </c>
      <c r="C70" s="14" t="s">
        <v>80</v>
      </c>
      <c r="D70" s="14"/>
      <c r="E70" s="12"/>
      <c r="F70" s="13"/>
      <c r="G70" s="4">
        <v>42954</v>
      </c>
      <c r="H70" s="16">
        <v>2017</v>
      </c>
      <c r="I70" s="1" t="s">
        <v>63</v>
      </c>
      <c r="J70" s="16">
        <v>10</v>
      </c>
      <c r="K70" s="17">
        <v>0.43270805070873586</v>
      </c>
      <c r="L70" s="5">
        <v>8.1821929101401167</v>
      </c>
      <c r="M70" s="6">
        <v>5.03813286777543E-2</v>
      </c>
      <c r="N70" s="6">
        <v>8.2500229716070947E-2</v>
      </c>
      <c r="O70" s="6">
        <v>0.41545529725259583</v>
      </c>
      <c r="P70" s="6">
        <v>0.4735826518423229</v>
      </c>
      <c r="Q70" s="6">
        <v>1.0826380593586327</v>
      </c>
      <c r="R70" s="6">
        <v>1.0548470090967565</v>
      </c>
      <c r="S70" s="6">
        <v>0.47786455940457595</v>
      </c>
      <c r="T70" s="6">
        <v>3.6372691353487094</v>
      </c>
      <c r="U70" s="18">
        <f t="shared" si="3"/>
        <v>36.556824842114203</v>
      </c>
      <c r="V70" s="6" t="s">
        <v>165</v>
      </c>
      <c r="W70" s="6">
        <v>2.2025394862093706E-2</v>
      </c>
      <c r="X70" s="6" t="s">
        <v>186</v>
      </c>
      <c r="Y70" s="6">
        <v>2.2455996196163387E-2</v>
      </c>
      <c r="Z70" s="6" t="s">
        <v>165</v>
      </c>
      <c r="AA70" s="6" t="s">
        <v>161</v>
      </c>
      <c r="AB70" s="6" t="s">
        <v>165</v>
      </c>
      <c r="AC70" s="6" t="s">
        <v>106</v>
      </c>
      <c r="AD70" s="6" t="s">
        <v>106</v>
      </c>
      <c r="AE70" s="18">
        <f t="shared" si="5"/>
        <v>4.4481391058257089E-2</v>
      </c>
      <c r="AF70" s="6" t="s">
        <v>184</v>
      </c>
      <c r="AG70" s="19" t="s">
        <v>90</v>
      </c>
      <c r="AH70" s="27">
        <v>4.3474827245804546</v>
      </c>
      <c r="AI70" s="6" t="s">
        <v>181</v>
      </c>
      <c r="AJ70" s="6" t="s">
        <v>181</v>
      </c>
      <c r="AK70" s="6" t="s">
        <v>161</v>
      </c>
      <c r="AL70" s="6" t="s">
        <v>173</v>
      </c>
      <c r="AM70" s="6" t="s">
        <v>173</v>
      </c>
      <c r="AN70" s="6">
        <v>0.14974333662388944</v>
      </c>
      <c r="AO70" s="6" t="s">
        <v>161</v>
      </c>
      <c r="AP70" s="6" t="s">
        <v>185</v>
      </c>
      <c r="AQ70" s="6">
        <v>9.1470878578479783E-2</v>
      </c>
      <c r="AR70" s="6" t="s">
        <v>185</v>
      </c>
      <c r="AS70" s="6"/>
      <c r="AT70" s="6"/>
      <c r="AU70" s="6"/>
      <c r="AV70" s="6"/>
      <c r="AW70" s="6"/>
      <c r="AX70" s="6">
        <v>91.4</v>
      </c>
      <c r="AY70" s="6" t="s">
        <v>181</v>
      </c>
      <c r="AZ70" s="6" t="s">
        <v>173</v>
      </c>
      <c r="BA70" s="6">
        <v>0.40799999999999997</v>
      </c>
      <c r="BB70" s="6" t="s">
        <v>181</v>
      </c>
      <c r="BC70" s="6">
        <v>0.53300000000000003</v>
      </c>
      <c r="BD70" s="6">
        <v>4.3335108868330066</v>
      </c>
      <c r="BE70" s="6">
        <v>0.504</v>
      </c>
      <c r="BF70" s="6" t="s">
        <v>185</v>
      </c>
      <c r="BG70" s="6">
        <v>2.8130641996075134</v>
      </c>
      <c r="BH70" s="6" t="s">
        <v>185</v>
      </c>
      <c r="BI70" s="28">
        <v>40</v>
      </c>
      <c r="BJ70" s="6">
        <v>0.76673258977894021</v>
      </c>
      <c r="BK70" s="6">
        <v>4.672681813702078E-2</v>
      </c>
      <c r="BL70" s="6">
        <v>0.29004837542681988</v>
      </c>
      <c r="BM70" s="6">
        <v>2.948287810410855</v>
      </c>
      <c r="BN70" s="6" t="s">
        <v>81</v>
      </c>
      <c r="BO70" s="6" t="s">
        <v>93</v>
      </c>
      <c r="BP70" s="6" t="s">
        <v>91</v>
      </c>
      <c r="BQ70" s="6" t="s">
        <v>81</v>
      </c>
      <c r="BR70" s="6" t="s">
        <v>81</v>
      </c>
      <c r="BS70" s="6">
        <v>0.85883562054246732</v>
      </c>
      <c r="BT70" s="6">
        <v>0.77377127161330528</v>
      </c>
      <c r="BU70" s="6">
        <v>2.9813387349800138</v>
      </c>
      <c r="BV70" s="6" t="s">
        <v>81</v>
      </c>
      <c r="BW70" s="6" t="s">
        <v>81</v>
      </c>
      <c r="BX70" s="6" t="s">
        <v>81</v>
      </c>
      <c r="BY70" s="6">
        <v>0.16991732975048457</v>
      </c>
      <c r="BZ70" s="6">
        <v>0.54</v>
      </c>
      <c r="CA70" s="6" t="s">
        <v>81</v>
      </c>
      <c r="CB70" s="6" t="s">
        <v>81</v>
      </c>
      <c r="CC70" s="6" t="s">
        <v>81</v>
      </c>
      <c r="CD70" s="18" t="s">
        <v>106</v>
      </c>
      <c r="CE70" s="18" t="s">
        <v>106</v>
      </c>
      <c r="CF70" s="18" t="s">
        <v>106</v>
      </c>
      <c r="CG70" s="18" t="s">
        <v>106</v>
      </c>
      <c r="CH70" s="18" t="s">
        <v>106</v>
      </c>
      <c r="CI70" s="18" t="s">
        <v>106</v>
      </c>
      <c r="CJ70" s="18" t="s">
        <v>106</v>
      </c>
      <c r="CK70" s="18" t="s">
        <v>106</v>
      </c>
      <c r="CL70" s="18" t="s">
        <v>106</v>
      </c>
      <c r="CM70" s="18" t="s">
        <v>106</v>
      </c>
      <c r="CN70" s="18" t="s">
        <v>106</v>
      </c>
      <c r="CO70" s="18" t="s">
        <v>106</v>
      </c>
      <c r="CP70" s="18" t="s">
        <v>106</v>
      </c>
      <c r="CQ70" s="18" t="s">
        <v>106</v>
      </c>
      <c r="CR70" s="18" t="s">
        <v>106</v>
      </c>
      <c r="CS70" s="18" t="s">
        <v>106</v>
      </c>
      <c r="CT70" s="113" t="s">
        <v>106</v>
      </c>
    </row>
    <row r="71" spans="1:98" x14ac:dyDescent="0.2">
      <c r="A71" s="48" t="s">
        <v>67</v>
      </c>
      <c r="B71" s="92" t="s">
        <v>67</v>
      </c>
      <c r="C71" s="14" t="s">
        <v>80</v>
      </c>
      <c r="D71" s="14"/>
      <c r="E71" s="12"/>
      <c r="F71" s="13"/>
      <c r="G71" s="4">
        <v>42956</v>
      </c>
      <c r="H71" s="1">
        <v>2017</v>
      </c>
      <c r="I71" s="1" t="s">
        <v>63</v>
      </c>
      <c r="J71" s="1">
        <v>10</v>
      </c>
      <c r="K71" s="17">
        <v>0.46805819101833057</v>
      </c>
      <c r="L71" s="5">
        <v>3.1455884252680653</v>
      </c>
      <c r="M71" s="6">
        <v>7.6562804284323271E-2</v>
      </c>
      <c r="N71" s="6">
        <v>0.40957643622200585</v>
      </c>
      <c r="O71" s="6">
        <v>1.5403992210321324</v>
      </c>
      <c r="P71" s="6">
        <v>1.3516553067185979</v>
      </c>
      <c r="Q71" s="6">
        <v>3.1436757546251219</v>
      </c>
      <c r="R71" s="6">
        <v>2.7204284323271666</v>
      </c>
      <c r="S71" s="6">
        <v>1.2466309639727362</v>
      </c>
      <c r="T71" s="6">
        <v>10.488928919182083</v>
      </c>
      <c r="U71" s="18">
        <f t="shared" si="3"/>
        <v>97.608307981791555</v>
      </c>
      <c r="V71" s="6" t="s">
        <v>165</v>
      </c>
      <c r="W71" s="6">
        <v>0.12084940924830651</v>
      </c>
      <c r="X71" s="6">
        <v>4.4641664891511834E-2</v>
      </c>
      <c r="Y71" s="6">
        <v>0.12377145078534192</v>
      </c>
      <c r="Z71" s="6" t="s">
        <v>165</v>
      </c>
      <c r="AA71" s="6">
        <v>2.6555868919140128E-2</v>
      </c>
      <c r="AB71" s="6">
        <v>2.2398682882786458E-2</v>
      </c>
      <c r="AC71" s="6" t="s">
        <v>106</v>
      </c>
      <c r="AD71" s="6" t="s">
        <v>106</v>
      </c>
      <c r="AE71" s="18">
        <f t="shared" si="5"/>
        <v>0.33821707672708684</v>
      </c>
      <c r="AF71" s="6">
        <v>0.12</v>
      </c>
      <c r="AG71" s="19">
        <f>(AF71/K71)*5</f>
        <v>1.2818918918919253</v>
      </c>
      <c r="AH71" s="27">
        <v>11.090217203388498</v>
      </c>
      <c r="AI71" s="6" t="s">
        <v>181</v>
      </c>
      <c r="AJ71" s="6" t="s">
        <v>181</v>
      </c>
      <c r="AK71" s="6" t="s">
        <v>161</v>
      </c>
      <c r="AL71" s="6" t="s">
        <v>173</v>
      </c>
      <c r="AM71" s="6" t="s">
        <v>173</v>
      </c>
      <c r="AN71" s="6">
        <v>1.6104819986012227</v>
      </c>
      <c r="AO71" s="6">
        <v>1.1080751882062645</v>
      </c>
      <c r="AP71" s="6" t="s">
        <v>185</v>
      </c>
      <c r="AQ71" s="6">
        <v>0.90754027378314239</v>
      </c>
      <c r="AR71" s="6" t="s">
        <v>185</v>
      </c>
      <c r="AS71" s="6"/>
      <c r="AT71" s="6"/>
      <c r="AU71" s="6"/>
      <c r="AV71" s="6"/>
      <c r="AW71" s="6"/>
      <c r="AX71" s="6">
        <v>235</v>
      </c>
      <c r="AY71" s="6" t="s">
        <v>181</v>
      </c>
      <c r="AZ71" s="6" t="s">
        <v>173</v>
      </c>
      <c r="BA71" s="6">
        <v>0.40799999999999997</v>
      </c>
      <c r="BB71" s="6" t="s">
        <v>181</v>
      </c>
      <c r="BC71" s="6">
        <v>0.58099999999999996</v>
      </c>
      <c r="BD71" s="6">
        <v>26.279533630620588</v>
      </c>
      <c r="BE71" s="6">
        <v>18.899999999999999</v>
      </c>
      <c r="BF71" s="6" t="s">
        <v>185</v>
      </c>
      <c r="BG71" s="6">
        <v>14.762411742846524</v>
      </c>
      <c r="BH71" s="6">
        <v>0.42110925306577479</v>
      </c>
      <c r="BI71" s="28">
        <v>160</v>
      </c>
      <c r="BJ71" s="6">
        <v>1.02959689227896</v>
      </c>
      <c r="BK71" s="6">
        <v>0.43569599142915366</v>
      </c>
      <c r="BL71" s="6">
        <v>0.14792084186189128</v>
      </c>
      <c r="BM71" s="6">
        <v>2.4661024357520311</v>
      </c>
      <c r="BN71" s="6">
        <v>0.2216714311777937</v>
      </c>
      <c r="BO71" s="6">
        <v>1.9359517680412279</v>
      </c>
      <c r="BP71" s="6" t="s">
        <v>91</v>
      </c>
      <c r="BQ71" s="6" t="s">
        <v>81</v>
      </c>
      <c r="BR71" s="6" t="s">
        <v>81</v>
      </c>
      <c r="BS71" s="6">
        <v>1.6030273911431345</v>
      </c>
      <c r="BT71" s="6">
        <v>2.0619313969650945</v>
      </c>
      <c r="BU71" s="6">
        <v>2.1148820418676868</v>
      </c>
      <c r="BV71" s="6" t="s">
        <v>81</v>
      </c>
      <c r="BW71" s="6">
        <v>0.22514680442846036</v>
      </c>
      <c r="BX71" s="6">
        <v>10.00967189666185</v>
      </c>
      <c r="BY71" s="6">
        <v>0.22868096315545913</v>
      </c>
      <c r="BZ71" s="6" t="s">
        <v>92</v>
      </c>
      <c r="CA71" s="6" t="s">
        <v>81</v>
      </c>
      <c r="CB71" s="6" t="s">
        <v>81</v>
      </c>
      <c r="CC71" s="6" t="s">
        <v>81</v>
      </c>
      <c r="CD71" s="18" t="s">
        <v>106</v>
      </c>
      <c r="CE71" s="18" t="s">
        <v>106</v>
      </c>
      <c r="CF71" s="18" t="s">
        <v>106</v>
      </c>
      <c r="CG71" s="18" t="s">
        <v>106</v>
      </c>
      <c r="CH71" s="18" t="s">
        <v>106</v>
      </c>
      <c r="CI71" s="18" t="s">
        <v>106</v>
      </c>
      <c r="CJ71" s="18" t="s">
        <v>106</v>
      </c>
      <c r="CK71" s="18" t="s">
        <v>106</v>
      </c>
      <c r="CL71" s="18" t="s">
        <v>106</v>
      </c>
      <c r="CM71" s="18" t="s">
        <v>106</v>
      </c>
      <c r="CN71" s="18" t="s">
        <v>106</v>
      </c>
      <c r="CO71" s="18" t="s">
        <v>106</v>
      </c>
      <c r="CP71" s="18" t="s">
        <v>106</v>
      </c>
      <c r="CQ71" s="18" t="s">
        <v>106</v>
      </c>
      <c r="CR71" s="18" t="s">
        <v>106</v>
      </c>
      <c r="CS71" s="18" t="s">
        <v>106</v>
      </c>
      <c r="CT71" s="113" t="s">
        <v>106</v>
      </c>
    </row>
    <row r="72" spans="1:98" x14ac:dyDescent="0.2">
      <c r="A72" s="43" t="s">
        <v>107</v>
      </c>
      <c r="B72" s="14" t="s">
        <v>107</v>
      </c>
      <c r="C72" s="14" t="s">
        <v>106</v>
      </c>
      <c r="D72" s="14"/>
      <c r="E72" s="15"/>
      <c r="F72" s="15"/>
      <c r="G72" s="16" t="s">
        <v>106</v>
      </c>
      <c r="H72" s="16">
        <v>2016</v>
      </c>
      <c r="I72" s="1" t="s">
        <v>171</v>
      </c>
      <c r="J72" s="1"/>
      <c r="K72" s="17" t="s">
        <v>106</v>
      </c>
      <c r="L72" s="5" t="s">
        <v>106</v>
      </c>
      <c r="M72" s="5">
        <v>1.4999999999999999E-2</v>
      </c>
      <c r="N72" s="5">
        <v>2.3E-2</v>
      </c>
      <c r="O72" s="5">
        <v>0.01</v>
      </c>
      <c r="P72" s="5">
        <v>0.01</v>
      </c>
      <c r="Q72" s="5">
        <v>5.0000000000000001E-3</v>
      </c>
      <c r="R72" s="5">
        <v>0.01</v>
      </c>
      <c r="S72" s="5">
        <v>5.0000000000000001E-3</v>
      </c>
      <c r="T72" s="5" t="s">
        <v>106</v>
      </c>
      <c r="U72" s="18" t="s">
        <v>106</v>
      </c>
      <c r="V72" s="5">
        <v>1.2999999999999999E-2</v>
      </c>
      <c r="W72" s="5">
        <v>0.01</v>
      </c>
      <c r="X72" s="5">
        <v>1.2999999999999999E-2</v>
      </c>
      <c r="Y72" s="5">
        <v>1.4999999999999999E-2</v>
      </c>
      <c r="Z72" s="5">
        <v>0.01</v>
      </c>
      <c r="AA72" s="5">
        <v>0.02</v>
      </c>
      <c r="AB72" s="5">
        <v>1.2999999999999999E-2</v>
      </c>
      <c r="AC72" s="5">
        <v>0.1</v>
      </c>
      <c r="AD72" s="5" t="s">
        <v>106</v>
      </c>
      <c r="AE72" s="18">
        <f t="shared" si="5"/>
        <v>8.4000000000000005E-2</v>
      </c>
      <c r="AF72" s="5">
        <v>0.3</v>
      </c>
      <c r="AG72" s="19" t="s">
        <v>106</v>
      </c>
      <c r="AH72" s="19">
        <v>0.2</v>
      </c>
      <c r="AI72" s="5">
        <v>0.2</v>
      </c>
      <c r="AJ72" s="5">
        <v>0.2</v>
      </c>
      <c r="AK72" s="5">
        <v>0.02</v>
      </c>
      <c r="AL72" s="5">
        <v>0.1</v>
      </c>
      <c r="AM72" s="5">
        <v>0.1</v>
      </c>
      <c r="AN72" s="5">
        <v>0.1</v>
      </c>
      <c r="AO72" s="5">
        <v>0.02</v>
      </c>
      <c r="AP72" s="5">
        <v>0.05</v>
      </c>
      <c r="AQ72" s="5">
        <v>0.1</v>
      </c>
      <c r="AR72" s="5">
        <v>0.05</v>
      </c>
      <c r="AS72" s="5"/>
      <c r="AT72" s="5"/>
      <c r="AU72" s="5"/>
      <c r="AV72" s="5"/>
      <c r="AW72" s="5"/>
      <c r="AX72" s="5">
        <v>0.2</v>
      </c>
      <c r="AY72" s="5">
        <v>0.2</v>
      </c>
      <c r="AZ72" s="5">
        <v>0.21</v>
      </c>
      <c r="BA72" s="5">
        <v>0.02</v>
      </c>
      <c r="BB72" s="5">
        <v>0.2</v>
      </c>
      <c r="BC72" s="5">
        <v>0.05</v>
      </c>
      <c r="BD72" s="5">
        <v>0.1</v>
      </c>
      <c r="BE72" s="5">
        <v>0.1</v>
      </c>
      <c r="BF72" s="5">
        <v>0.05</v>
      </c>
      <c r="BG72" s="5">
        <v>0.1</v>
      </c>
      <c r="BH72" s="5">
        <v>0.05</v>
      </c>
      <c r="BI72" s="18">
        <v>0.03</v>
      </c>
      <c r="BJ72" s="45" t="s">
        <v>106</v>
      </c>
      <c r="BK72" s="45" t="s">
        <v>106</v>
      </c>
      <c r="BL72" s="45" t="s">
        <v>106</v>
      </c>
      <c r="BM72" s="45" t="s">
        <v>106</v>
      </c>
      <c r="BN72" s="45" t="s">
        <v>106</v>
      </c>
      <c r="BO72" s="45" t="s">
        <v>106</v>
      </c>
      <c r="BP72" s="45" t="s">
        <v>106</v>
      </c>
      <c r="BQ72" s="45" t="s">
        <v>106</v>
      </c>
      <c r="BR72" s="45" t="s">
        <v>106</v>
      </c>
      <c r="BS72" s="45" t="s">
        <v>106</v>
      </c>
      <c r="BT72" s="45" t="s">
        <v>106</v>
      </c>
      <c r="BU72" s="45" t="s">
        <v>106</v>
      </c>
      <c r="BV72" s="45" t="s">
        <v>106</v>
      </c>
      <c r="BW72" s="45" t="s">
        <v>106</v>
      </c>
      <c r="BX72" s="45" t="s">
        <v>106</v>
      </c>
      <c r="BY72" s="45" t="s">
        <v>106</v>
      </c>
      <c r="BZ72" s="45" t="s">
        <v>106</v>
      </c>
      <c r="CA72" s="45" t="s">
        <v>106</v>
      </c>
      <c r="CB72" s="45" t="s">
        <v>106</v>
      </c>
      <c r="CC72" s="5" t="s">
        <v>106</v>
      </c>
      <c r="CD72" s="18" t="s">
        <v>106</v>
      </c>
      <c r="CE72" s="18" t="s">
        <v>106</v>
      </c>
      <c r="CF72" s="18" t="s">
        <v>106</v>
      </c>
      <c r="CG72" s="18" t="s">
        <v>106</v>
      </c>
      <c r="CH72" s="18" t="s">
        <v>106</v>
      </c>
      <c r="CI72" s="18" t="s">
        <v>106</v>
      </c>
      <c r="CJ72" s="18" t="s">
        <v>106</v>
      </c>
      <c r="CK72" s="18" t="s">
        <v>106</v>
      </c>
      <c r="CL72" s="18" t="s">
        <v>106</v>
      </c>
      <c r="CM72" s="18" t="s">
        <v>106</v>
      </c>
      <c r="CN72" s="18" t="s">
        <v>106</v>
      </c>
      <c r="CO72" s="18" t="s">
        <v>106</v>
      </c>
      <c r="CP72" s="18" t="s">
        <v>106</v>
      </c>
      <c r="CQ72" s="18" t="s">
        <v>106</v>
      </c>
      <c r="CR72" s="18" t="s">
        <v>106</v>
      </c>
      <c r="CS72" s="18" t="s">
        <v>106</v>
      </c>
      <c r="CT72" s="113" t="s">
        <v>106</v>
      </c>
    </row>
    <row r="73" spans="1:98" x14ac:dyDescent="0.2">
      <c r="A73" s="43" t="s">
        <v>94</v>
      </c>
      <c r="B73" s="14" t="s">
        <v>94</v>
      </c>
      <c r="C73" s="14" t="s">
        <v>80</v>
      </c>
      <c r="D73" s="14"/>
      <c r="E73" s="15"/>
      <c r="F73" s="15"/>
      <c r="G73" s="32">
        <v>42614</v>
      </c>
      <c r="H73" s="16">
        <v>2016</v>
      </c>
      <c r="I73" s="16" t="s">
        <v>63</v>
      </c>
      <c r="J73" s="16">
        <v>10</v>
      </c>
      <c r="K73" s="17">
        <v>0.66067168287758504</v>
      </c>
      <c r="L73" s="5">
        <v>2.8733346589779099</v>
      </c>
      <c r="M73" s="5" t="s">
        <v>168</v>
      </c>
      <c r="N73" s="5">
        <v>0.13023213306525316</v>
      </c>
      <c r="O73" s="5">
        <v>1.297569000182782</v>
      </c>
      <c r="P73" s="5">
        <v>1.0118351306890878</v>
      </c>
      <c r="Q73" s="5">
        <v>5.6161181518598653</v>
      </c>
      <c r="R73" s="5">
        <v>4.4733788756080939</v>
      </c>
      <c r="S73" s="5">
        <v>1.9288064339243283</v>
      </c>
      <c r="T73" s="5">
        <v>14.45793972532941</v>
      </c>
      <c r="U73" s="18">
        <f t="shared" si="3"/>
        <v>101.7608665780499</v>
      </c>
      <c r="V73" s="5" t="s">
        <v>187</v>
      </c>
      <c r="W73" s="5">
        <v>0.2511431386121587</v>
      </c>
      <c r="X73" s="5">
        <v>8.5350901242628369E-2</v>
      </c>
      <c r="Y73" s="5">
        <v>6.2817256224294335E-2</v>
      </c>
      <c r="Z73" s="5">
        <v>2.1274782168147783E-2</v>
      </c>
      <c r="AA73" s="5">
        <v>4.6955584311947463E-2</v>
      </c>
      <c r="AB73" s="5">
        <v>1.2840401071899843E-2</v>
      </c>
      <c r="AC73" s="5" t="s">
        <v>173</v>
      </c>
      <c r="AD73" s="5">
        <v>0.480382063631076</v>
      </c>
      <c r="AE73" s="18">
        <f t="shared" ref="AE73:AE99" si="7">SUM(V73,W73,Y73,X73,AB73,AA73)</f>
        <v>0.45910728146292873</v>
      </c>
      <c r="AF73" s="5" t="s">
        <v>173</v>
      </c>
      <c r="AG73" s="19" t="s">
        <v>106</v>
      </c>
      <c r="AH73" s="19">
        <v>19.739661185849528</v>
      </c>
      <c r="AI73" s="5" t="s">
        <v>188</v>
      </c>
      <c r="AJ73" s="5" t="s">
        <v>174</v>
      </c>
      <c r="AK73" s="5" t="s">
        <v>182</v>
      </c>
      <c r="AL73" s="5" t="s">
        <v>175</v>
      </c>
      <c r="AM73" s="5" t="s">
        <v>175</v>
      </c>
      <c r="AN73" s="5">
        <v>0.70112938050157791</v>
      </c>
      <c r="AO73" s="5">
        <v>0.67796047168244478</v>
      </c>
      <c r="AP73" s="5" t="s">
        <v>183</v>
      </c>
      <c r="AQ73" s="5">
        <v>0.39760837070254113</v>
      </c>
      <c r="AR73" s="5" t="s">
        <v>183</v>
      </c>
      <c r="AS73" s="5"/>
      <c r="AT73" s="5"/>
      <c r="AU73" s="5"/>
      <c r="AV73" s="5"/>
      <c r="AW73" s="5"/>
      <c r="AX73" s="5">
        <v>320</v>
      </c>
      <c r="AY73" s="5" t="s">
        <v>176</v>
      </c>
      <c r="AZ73" s="5" t="s">
        <v>175</v>
      </c>
      <c r="BA73" s="5">
        <v>8.8244978597299975E-2</v>
      </c>
      <c r="BB73" s="5" t="s">
        <v>174</v>
      </c>
      <c r="BC73" s="5">
        <v>0.2446493249917682</v>
      </c>
      <c r="BD73" s="5">
        <v>8.4818077049720113</v>
      </c>
      <c r="BE73" s="5">
        <v>7.0003292723081998</v>
      </c>
      <c r="BF73" s="5" t="s">
        <v>183</v>
      </c>
      <c r="BG73" s="5">
        <v>6.4260783668093504</v>
      </c>
      <c r="BH73" s="5">
        <v>0.25384425419822187</v>
      </c>
      <c r="BI73" s="18">
        <v>100</v>
      </c>
      <c r="BJ73" s="45" t="s">
        <v>106</v>
      </c>
      <c r="BK73" s="45" t="s">
        <v>106</v>
      </c>
      <c r="BL73" s="45" t="s">
        <v>106</v>
      </c>
      <c r="BM73" s="45" t="s">
        <v>106</v>
      </c>
      <c r="BN73" s="45" t="s">
        <v>106</v>
      </c>
      <c r="BO73" s="45" t="s">
        <v>106</v>
      </c>
      <c r="BP73" s="45" t="s">
        <v>106</v>
      </c>
      <c r="BQ73" s="45" t="s">
        <v>106</v>
      </c>
      <c r="BR73" s="45" t="s">
        <v>106</v>
      </c>
      <c r="BS73" s="45" t="s">
        <v>106</v>
      </c>
      <c r="BT73" s="45" t="s">
        <v>106</v>
      </c>
      <c r="BU73" s="45" t="s">
        <v>106</v>
      </c>
      <c r="BV73" s="45" t="s">
        <v>106</v>
      </c>
      <c r="BW73" s="45" t="s">
        <v>106</v>
      </c>
      <c r="BX73" s="45" t="s">
        <v>106</v>
      </c>
      <c r="BY73" s="45" t="s">
        <v>106</v>
      </c>
      <c r="BZ73" s="45" t="s">
        <v>106</v>
      </c>
      <c r="CA73" s="45" t="s">
        <v>106</v>
      </c>
      <c r="CB73" s="45" t="s">
        <v>106</v>
      </c>
      <c r="CC73" s="5" t="s">
        <v>106</v>
      </c>
      <c r="CD73" s="18" t="s">
        <v>106</v>
      </c>
      <c r="CE73" s="18" t="s">
        <v>106</v>
      </c>
      <c r="CF73" s="18" t="s">
        <v>106</v>
      </c>
      <c r="CG73" s="18" t="s">
        <v>106</v>
      </c>
      <c r="CH73" s="18" t="s">
        <v>106</v>
      </c>
      <c r="CI73" s="18" t="s">
        <v>106</v>
      </c>
      <c r="CJ73" s="18" t="s">
        <v>106</v>
      </c>
      <c r="CK73" s="18" t="s">
        <v>106</v>
      </c>
      <c r="CL73" s="18" t="s">
        <v>106</v>
      </c>
      <c r="CM73" s="18" t="s">
        <v>106</v>
      </c>
      <c r="CN73" s="18" t="s">
        <v>106</v>
      </c>
      <c r="CO73" s="18" t="s">
        <v>106</v>
      </c>
      <c r="CP73" s="18" t="s">
        <v>106</v>
      </c>
      <c r="CQ73" s="18" t="s">
        <v>106</v>
      </c>
      <c r="CR73" s="18" t="s">
        <v>106</v>
      </c>
      <c r="CS73" s="18" t="s">
        <v>106</v>
      </c>
      <c r="CT73" s="113" t="s">
        <v>106</v>
      </c>
    </row>
    <row r="74" spans="1:98" x14ac:dyDescent="0.2">
      <c r="A74" s="43" t="s">
        <v>95</v>
      </c>
      <c r="B74" s="14" t="s">
        <v>95</v>
      </c>
      <c r="C74" s="14" t="s">
        <v>80</v>
      </c>
      <c r="D74" s="14"/>
      <c r="E74" s="15"/>
      <c r="F74" s="15"/>
      <c r="G74" s="32">
        <v>42622</v>
      </c>
      <c r="H74" s="16">
        <v>2016</v>
      </c>
      <c r="I74" s="16" t="s">
        <v>63</v>
      </c>
      <c r="J74" s="16">
        <v>10</v>
      </c>
      <c r="K74" s="17">
        <v>0.77300741669277995</v>
      </c>
      <c r="L74" s="5">
        <v>3.0766619279000098</v>
      </c>
      <c r="M74" s="5">
        <v>0.12132208709297765</v>
      </c>
      <c r="N74" s="5">
        <v>1.2118477834444881</v>
      </c>
      <c r="O74" s="5">
        <v>4.4219616338628036</v>
      </c>
      <c r="P74" s="5">
        <v>3.2032687649718539</v>
      </c>
      <c r="Q74" s="5">
        <v>9.3394304210469503</v>
      </c>
      <c r="R74" s="5">
        <v>7.8275574323083426</v>
      </c>
      <c r="S74" s="5">
        <v>2.7995292271479011</v>
      </c>
      <c r="T74" s="5">
        <v>28.924917349875319</v>
      </c>
      <c r="U74" s="18">
        <f t="shared" si="3"/>
        <v>166.37387966437936</v>
      </c>
      <c r="V74" s="5" t="s">
        <v>164</v>
      </c>
      <c r="W74" s="5">
        <v>0.19571812144278775</v>
      </c>
      <c r="X74" s="5">
        <v>7.7131717232803432E-2</v>
      </c>
      <c r="Y74" s="5">
        <v>0.15874111842481453</v>
      </c>
      <c r="Z74" s="5">
        <v>2.9321607861908423E-2</v>
      </c>
      <c r="AA74" s="5">
        <v>5.1421144821868957E-2</v>
      </c>
      <c r="AB74" s="5">
        <v>3.2065994804648619E-2</v>
      </c>
      <c r="AC74" s="5" t="s">
        <v>173</v>
      </c>
      <c r="AD74" s="5">
        <v>0.54439970458883169</v>
      </c>
      <c r="AE74" s="18">
        <f t="shared" si="7"/>
        <v>0.51507809672692328</v>
      </c>
      <c r="AF74" s="5" t="s">
        <v>173</v>
      </c>
      <c r="AG74" s="19" t="s">
        <v>106</v>
      </c>
      <c r="AH74" s="19">
        <v>5.9728672696162306</v>
      </c>
      <c r="AI74" s="5" t="s">
        <v>188</v>
      </c>
      <c r="AJ74" s="5" t="s">
        <v>174</v>
      </c>
      <c r="AK74" s="5" t="s">
        <v>182</v>
      </c>
      <c r="AL74" s="5" t="s">
        <v>175</v>
      </c>
      <c r="AM74" s="5" t="s">
        <v>175</v>
      </c>
      <c r="AN74" s="5">
        <v>0.23816507781308563</v>
      </c>
      <c r="AO74" s="5">
        <v>0.12336022162470464</v>
      </c>
      <c r="AP74" s="5" t="s">
        <v>183</v>
      </c>
      <c r="AQ74" s="5">
        <v>0.21494337162877858</v>
      </c>
      <c r="AR74" s="5">
        <v>0.122</v>
      </c>
      <c r="AS74" s="5"/>
      <c r="AT74" s="5"/>
      <c r="AU74" s="5"/>
      <c r="AV74" s="5"/>
      <c r="AW74" s="5"/>
      <c r="AX74" s="5">
        <v>130</v>
      </c>
      <c r="AY74" s="5" t="s">
        <v>176</v>
      </c>
      <c r="AZ74" s="5" t="s">
        <v>175</v>
      </c>
      <c r="BA74" s="5">
        <v>8.4673255642425158E-2</v>
      </c>
      <c r="BB74" s="5" t="s">
        <v>174</v>
      </c>
      <c r="BC74" s="5">
        <v>0.50685941879333241</v>
      </c>
      <c r="BD74" s="5">
        <v>4.4724148104440182</v>
      </c>
      <c r="BE74" s="5">
        <v>1.8911343856025964</v>
      </c>
      <c r="BF74" s="5" t="s">
        <v>183</v>
      </c>
      <c r="BG74" s="5">
        <v>4.9907065938929049</v>
      </c>
      <c r="BH74" s="5">
        <v>0.99304469685794383</v>
      </c>
      <c r="BI74" s="18">
        <v>120</v>
      </c>
      <c r="BJ74" s="45" t="s">
        <v>106</v>
      </c>
      <c r="BK74" s="45" t="s">
        <v>106</v>
      </c>
      <c r="BL74" s="45" t="s">
        <v>106</v>
      </c>
      <c r="BM74" s="45" t="s">
        <v>106</v>
      </c>
      <c r="BN74" s="45" t="s">
        <v>106</v>
      </c>
      <c r="BO74" s="45" t="s">
        <v>106</v>
      </c>
      <c r="BP74" s="45" t="s">
        <v>106</v>
      </c>
      <c r="BQ74" s="45" t="s">
        <v>106</v>
      </c>
      <c r="BR74" s="45" t="s">
        <v>106</v>
      </c>
      <c r="BS74" s="45" t="s">
        <v>106</v>
      </c>
      <c r="BT74" s="45" t="s">
        <v>106</v>
      </c>
      <c r="BU74" s="45" t="s">
        <v>106</v>
      </c>
      <c r="BV74" s="45" t="s">
        <v>106</v>
      </c>
      <c r="BW74" s="45" t="s">
        <v>106</v>
      </c>
      <c r="BX74" s="45" t="s">
        <v>106</v>
      </c>
      <c r="BY74" s="45" t="s">
        <v>106</v>
      </c>
      <c r="BZ74" s="45" t="s">
        <v>106</v>
      </c>
      <c r="CA74" s="45" t="s">
        <v>106</v>
      </c>
      <c r="CB74" s="45" t="s">
        <v>106</v>
      </c>
      <c r="CC74" s="5" t="s">
        <v>106</v>
      </c>
      <c r="CD74" s="18" t="s">
        <v>106</v>
      </c>
      <c r="CE74" s="18" t="s">
        <v>106</v>
      </c>
      <c r="CF74" s="18" t="s">
        <v>106</v>
      </c>
      <c r="CG74" s="18" t="s">
        <v>106</v>
      </c>
      <c r="CH74" s="18" t="s">
        <v>106</v>
      </c>
      <c r="CI74" s="18" t="s">
        <v>106</v>
      </c>
      <c r="CJ74" s="18" t="s">
        <v>106</v>
      </c>
      <c r="CK74" s="18" t="s">
        <v>106</v>
      </c>
      <c r="CL74" s="18" t="s">
        <v>106</v>
      </c>
      <c r="CM74" s="18" t="s">
        <v>106</v>
      </c>
      <c r="CN74" s="18" t="s">
        <v>106</v>
      </c>
      <c r="CO74" s="18" t="s">
        <v>106</v>
      </c>
      <c r="CP74" s="18" t="s">
        <v>106</v>
      </c>
      <c r="CQ74" s="18" t="s">
        <v>106</v>
      </c>
      <c r="CR74" s="18" t="s">
        <v>106</v>
      </c>
      <c r="CS74" s="18" t="s">
        <v>106</v>
      </c>
      <c r="CT74" s="113" t="s">
        <v>106</v>
      </c>
    </row>
    <row r="75" spans="1:98" x14ac:dyDescent="0.2">
      <c r="A75" s="43" t="s">
        <v>96</v>
      </c>
      <c r="B75" s="14" t="s">
        <v>96</v>
      </c>
      <c r="C75" s="14" t="s">
        <v>80</v>
      </c>
      <c r="D75" s="14"/>
      <c r="E75" s="15"/>
      <c r="F75" s="15"/>
      <c r="G75" s="32">
        <v>42627</v>
      </c>
      <c r="H75" s="16">
        <v>2016</v>
      </c>
      <c r="I75" s="16" t="s">
        <v>63</v>
      </c>
      <c r="J75" s="16">
        <v>10</v>
      </c>
      <c r="K75" s="17">
        <v>0.71662571662572006</v>
      </c>
      <c r="L75" s="5">
        <v>3.1573743713192699</v>
      </c>
      <c r="M75" s="5">
        <v>0.3024430523827647</v>
      </c>
      <c r="N75" s="5">
        <v>1.7931659333722441</v>
      </c>
      <c r="O75" s="5">
        <v>6.4924432824580691</v>
      </c>
      <c r="P75" s="5">
        <v>4.7824289781256848</v>
      </c>
      <c r="Q75" s="5">
        <v>9.8990612258406614</v>
      </c>
      <c r="R75" s="5">
        <v>8.6676067013755986</v>
      </c>
      <c r="S75" s="5">
        <v>3.5683876039350384</v>
      </c>
      <c r="T75" s="5">
        <v>35.505536777490057</v>
      </c>
      <c r="U75" s="18">
        <f t="shared" si="3"/>
        <v>214.35951213156412</v>
      </c>
      <c r="V75" s="5" t="s">
        <v>164</v>
      </c>
      <c r="W75" s="5">
        <v>5.8149948861757832E-2</v>
      </c>
      <c r="X75" s="5">
        <v>1.7721482106999017E-2</v>
      </c>
      <c r="Y75" s="5">
        <v>1.8086875371105329E-2</v>
      </c>
      <c r="Z75" s="5" t="s">
        <v>164</v>
      </c>
      <c r="AA75" s="5">
        <v>2.0214889958979045E-2</v>
      </c>
      <c r="AB75" s="5">
        <v>3.3030907942994653E-2</v>
      </c>
      <c r="AC75" s="5" t="s">
        <v>173</v>
      </c>
      <c r="AD75" s="5">
        <v>0.14720410424183586</v>
      </c>
      <c r="AE75" s="18">
        <f t="shared" si="7"/>
        <v>0.14720410424183586</v>
      </c>
      <c r="AF75" s="5" t="s">
        <v>173</v>
      </c>
      <c r="AG75" s="19" t="s">
        <v>106</v>
      </c>
      <c r="AH75" s="19">
        <v>7.2426350245499185</v>
      </c>
      <c r="AI75" s="5" t="s">
        <v>188</v>
      </c>
      <c r="AJ75" s="5" t="s">
        <v>174</v>
      </c>
      <c r="AK75" s="5" t="s">
        <v>182</v>
      </c>
      <c r="AL75" s="5" t="s">
        <v>175</v>
      </c>
      <c r="AM75" s="5" t="s">
        <v>175</v>
      </c>
      <c r="AN75" s="5">
        <v>0.57144026186579377</v>
      </c>
      <c r="AO75" s="5">
        <v>0.25973813420621927</v>
      </c>
      <c r="AP75" s="5" t="s">
        <v>183</v>
      </c>
      <c r="AQ75" s="5">
        <v>0.54893617021276597</v>
      </c>
      <c r="AR75" s="5">
        <v>7.6972176759410801E-2</v>
      </c>
      <c r="AS75" s="5"/>
      <c r="AT75" s="5"/>
      <c r="AU75" s="5"/>
      <c r="AV75" s="5"/>
      <c r="AW75" s="5"/>
      <c r="AX75" s="5">
        <v>120</v>
      </c>
      <c r="AY75" s="5" t="s">
        <v>176</v>
      </c>
      <c r="AZ75" s="5" t="s">
        <v>175</v>
      </c>
      <c r="BA75" s="5">
        <v>0.19066286528866713</v>
      </c>
      <c r="BB75" s="5" t="s">
        <v>174</v>
      </c>
      <c r="BC75" s="5">
        <v>0.5659301496792587</v>
      </c>
      <c r="BD75" s="5">
        <v>9.3226122594440479</v>
      </c>
      <c r="BE75" s="5">
        <v>2.622950819672131</v>
      </c>
      <c r="BF75" s="5" t="s">
        <v>183</v>
      </c>
      <c r="BG75" s="5">
        <v>10.786172487526729</v>
      </c>
      <c r="BH75" s="5">
        <v>0.37630969351389876</v>
      </c>
      <c r="BI75" s="18">
        <v>550</v>
      </c>
      <c r="BJ75" s="45" t="s">
        <v>106</v>
      </c>
      <c r="BK75" s="45" t="s">
        <v>106</v>
      </c>
      <c r="BL75" s="45" t="s">
        <v>106</v>
      </c>
      <c r="BM75" s="45" t="s">
        <v>106</v>
      </c>
      <c r="BN75" s="45" t="s">
        <v>106</v>
      </c>
      <c r="BO75" s="45" t="s">
        <v>106</v>
      </c>
      <c r="BP75" s="45" t="s">
        <v>106</v>
      </c>
      <c r="BQ75" s="45" t="s">
        <v>106</v>
      </c>
      <c r="BR75" s="45" t="s">
        <v>106</v>
      </c>
      <c r="BS75" s="45" t="s">
        <v>106</v>
      </c>
      <c r="BT75" s="45" t="s">
        <v>106</v>
      </c>
      <c r="BU75" s="45" t="s">
        <v>106</v>
      </c>
      <c r="BV75" s="45" t="s">
        <v>106</v>
      </c>
      <c r="BW75" s="45" t="s">
        <v>106</v>
      </c>
      <c r="BX75" s="45" t="s">
        <v>106</v>
      </c>
      <c r="BY75" s="45" t="s">
        <v>106</v>
      </c>
      <c r="BZ75" s="45" t="s">
        <v>106</v>
      </c>
      <c r="CA75" s="45" t="s">
        <v>106</v>
      </c>
      <c r="CB75" s="45" t="s">
        <v>106</v>
      </c>
      <c r="CC75" s="5" t="s">
        <v>106</v>
      </c>
      <c r="CD75" s="18" t="s">
        <v>106</v>
      </c>
      <c r="CE75" s="18" t="s">
        <v>106</v>
      </c>
      <c r="CF75" s="18" t="s">
        <v>106</v>
      </c>
      <c r="CG75" s="18" t="s">
        <v>106</v>
      </c>
      <c r="CH75" s="18" t="s">
        <v>106</v>
      </c>
      <c r="CI75" s="18" t="s">
        <v>106</v>
      </c>
      <c r="CJ75" s="18" t="s">
        <v>106</v>
      </c>
      <c r="CK75" s="18" t="s">
        <v>106</v>
      </c>
      <c r="CL75" s="18" t="s">
        <v>106</v>
      </c>
      <c r="CM75" s="18" t="s">
        <v>106</v>
      </c>
      <c r="CN75" s="18" t="s">
        <v>106</v>
      </c>
      <c r="CO75" s="18" t="s">
        <v>106</v>
      </c>
      <c r="CP75" s="18" t="s">
        <v>106</v>
      </c>
      <c r="CQ75" s="18" t="s">
        <v>106</v>
      </c>
      <c r="CR75" s="18" t="s">
        <v>106</v>
      </c>
      <c r="CS75" s="18" t="s">
        <v>106</v>
      </c>
      <c r="CT75" s="113" t="s">
        <v>106</v>
      </c>
    </row>
    <row r="76" spans="1:98" x14ac:dyDescent="0.2">
      <c r="A76" s="43" t="s">
        <v>296</v>
      </c>
      <c r="B76" s="14" t="s">
        <v>97</v>
      </c>
      <c r="C76" s="14" t="s">
        <v>80</v>
      </c>
      <c r="D76" s="14"/>
      <c r="E76" s="15"/>
      <c r="F76" s="15"/>
      <c r="G76" s="32">
        <v>42628</v>
      </c>
      <c r="H76" s="16">
        <v>2016</v>
      </c>
      <c r="I76" s="16" t="s">
        <v>63</v>
      </c>
      <c r="J76" s="16">
        <v>10</v>
      </c>
      <c r="K76" s="17">
        <v>0.86699695121952303</v>
      </c>
      <c r="L76" s="5">
        <v>2.6028627668316702</v>
      </c>
      <c r="M76" s="5">
        <v>0.6131520940484938</v>
      </c>
      <c r="N76" s="5">
        <v>1.5917523879500368</v>
      </c>
      <c r="O76" s="5">
        <v>5.4773144746509921</v>
      </c>
      <c r="P76" s="5">
        <v>4.5570352681851576</v>
      </c>
      <c r="Q76" s="5">
        <v>9.7462750652746166</v>
      </c>
      <c r="R76" s="5">
        <v>8.2110250757482994</v>
      </c>
      <c r="S76" s="5">
        <v>2.4138501102130787</v>
      </c>
      <c r="T76" s="5">
        <v>32.610404476070677</v>
      </c>
      <c r="U76" s="18">
        <f t="shared" si="3"/>
        <v>161.78470505822128</v>
      </c>
      <c r="V76" s="5" t="s">
        <v>187</v>
      </c>
      <c r="W76" s="5">
        <v>0.13278378205448788</v>
      </c>
      <c r="X76" s="5">
        <v>4.4649858232545088E-2</v>
      </c>
      <c r="Y76" s="5">
        <v>3.7305364580716524E-2</v>
      </c>
      <c r="Z76" s="5" t="s">
        <v>187</v>
      </c>
      <c r="AA76" s="5" t="s">
        <v>189</v>
      </c>
      <c r="AB76" s="5">
        <v>1.6437676268378217E-2</v>
      </c>
      <c r="AC76" s="5" t="s">
        <v>173</v>
      </c>
      <c r="AD76" s="5">
        <v>0.23117668113612772</v>
      </c>
      <c r="AE76" s="18">
        <f t="shared" si="7"/>
        <v>0.23117668113612772</v>
      </c>
      <c r="AF76" s="5" t="s">
        <v>173</v>
      </c>
      <c r="AG76" s="19" t="s">
        <v>106</v>
      </c>
      <c r="AH76" s="19">
        <v>3.9796431264136722</v>
      </c>
      <c r="AI76" s="5" t="s">
        <v>188</v>
      </c>
      <c r="AJ76" s="5" t="s">
        <v>174</v>
      </c>
      <c r="AK76" s="5" t="s">
        <v>182</v>
      </c>
      <c r="AL76" s="5" t="s">
        <v>175</v>
      </c>
      <c r="AM76" s="5" t="s">
        <v>175</v>
      </c>
      <c r="AN76" s="5">
        <v>0.34372120298232389</v>
      </c>
      <c r="AO76" s="5">
        <v>8.49459663231968E-2</v>
      </c>
      <c r="AP76" s="5" t="s">
        <v>183</v>
      </c>
      <c r="AQ76" s="5">
        <v>0.26958197201977047</v>
      </c>
      <c r="AR76" s="5">
        <v>5.6597134958532289E-2</v>
      </c>
      <c r="AS76" s="5"/>
      <c r="AT76" s="5"/>
      <c r="AU76" s="5"/>
      <c r="AV76" s="5"/>
      <c r="AW76" s="5"/>
      <c r="AX76" s="5">
        <v>58.777171969967824</v>
      </c>
      <c r="AY76" s="5" t="s">
        <v>176</v>
      </c>
      <c r="AZ76" s="5" t="s">
        <v>175</v>
      </c>
      <c r="BA76" s="5">
        <v>0.12477654629960672</v>
      </c>
      <c r="BB76" s="5" t="s">
        <v>174</v>
      </c>
      <c r="BC76" s="5">
        <v>0.31212012870933137</v>
      </c>
      <c r="BD76" s="5">
        <v>3.3640507686807295</v>
      </c>
      <c r="BE76" s="5">
        <v>0.99928494815874136</v>
      </c>
      <c r="BF76" s="5" t="s">
        <v>183</v>
      </c>
      <c r="BG76" s="5">
        <v>3.1519485162674297</v>
      </c>
      <c r="BH76" s="5">
        <v>0.37573292813728992</v>
      </c>
      <c r="BI76" s="18">
        <v>180</v>
      </c>
      <c r="BJ76" s="45" t="s">
        <v>106</v>
      </c>
      <c r="BK76" s="45" t="s">
        <v>106</v>
      </c>
      <c r="BL76" s="45" t="s">
        <v>106</v>
      </c>
      <c r="BM76" s="45" t="s">
        <v>106</v>
      </c>
      <c r="BN76" s="45" t="s">
        <v>106</v>
      </c>
      <c r="BO76" s="45" t="s">
        <v>106</v>
      </c>
      <c r="BP76" s="45" t="s">
        <v>106</v>
      </c>
      <c r="BQ76" s="45" t="s">
        <v>106</v>
      </c>
      <c r="BR76" s="45" t="s">
        <v>106</v>
      </c>
      <c r="BS76" s="45" t="s">
        <v>106</v>
      </c>
      <c r="BT76" s="45" t="s">
        <v>106</v>
      </c>
      <c r="BU76" s="45" t="s">
        <v>106</v>
      </c>
      <c r="BV76" s="45" t="s">
        <v>106</v>
      </c>
      <c r="BW76" s="45" t="s">
        <v>106</v>
      </c>
      <c r="BX76" s="45" t="s">
        <v>106</v>
      </c>
      <c r="BY76" s="45" t="s">
        <v>106</v>
      </c>
      <c r="BZ76" s="45" t="s">
        <v>106</v>
      </c>
      <c r="CA76" s="45" t="s">
        <v>106</v>
      </c>
      <c r="CB76" s="45" t="s">
        <v>106</v>
      </c>
      <c r="CC76" s="5" t="s">
        <v>106</v>
      </c>
      <c r="CD76" s="18" t="s">
        <v>106</v>
      </c>
      <c r="CE76" s="18" t="s">
        <v>106</v>
      </c>
      <c r="CF76" s="18" t="s">
        <v>106</v>
      </c>
      <c r="CG76" s="18" t="s">
        <v>106</v>
      </c>
      <c r="CH76" s="18" t="s">
        <v>106</v>
      </c>
      <c r="CI76" s="18" t="s">
        <v>106</v>
      </c>
      <c r="CJ76" s="18" t="s">
        <v>106</v>
      </c>
      <c r="CK76" s="18" t="s">
        <v>106</v>
      </c>
      <c r="CL76" s="18" t="s">
        <v>106</v>
      </c>
      <c r="CM76" s="18" t="s">
        <v>106</v>
      </c>
      <c r="CN76" s="18" t="s">
        <v>106</v>
      </c>
      <c r="CO76" s="18" t="s">
        <v>106</v>
      </c>
      <c r="CP76" s="18" t="s">
        <v>106</v>
      </c>
      <c r="CQ76" s="18" t="s">
        <v>106</v>
      </c>
      <c r="CR76" s="18" t="s">
        <v>106</v>
      </c>
      <c r="CS76" s="18" t="s">
        <v>106</v>
      </c>
      <c r="CT76" s="113" t="s">
        <v>106</v>
      </c>
    </row>
    <row r="77" spans="1:98" x14ac:dyDescent="0.2">
      <c r="A77" s="43" t="s">
        <v>65</v>
      </c>
      <c r="B77" s="14" t="s">
        <v>65</v>
      </c>
      <c r="C77" s="14" t="s">
        <v>80</v>
      </c>
      <c r="D77" s="14"/>
      <c r="E77" s="15"/>
      <c r="F77" s="15"/>
      <c r="G77" s="32">
        <v>42618</v>
      </c>
      <c r="H77" s="16">
        <v>2016</v>
      </c>
      <c r="I77" s="16" t="s">
        <v>63</v>
      </c>
      <c r="J77" s="16">
        <v>10</v>
      </c>
      <c r="K77" s="17">
        <v>0.87816695265973299</v>
      </c>
      <c r="L77" s="5">
        <v>3.8339464762316702</v>
      </c>
      <c r="M77" s="5">
        <v>0.41313978697332454</v>
      </c>
      <c r="N77" s="5">
        <v>1.2746724479215761</v>
      </c>
      <c r="O77" s="5">
        <v>4.0666415307757564</v>
      </c>
      <c r="P77" s="5">
        <v>3.5572516004659125</v>
      </c>
      <c r="Q77" s="5">
        <v>6.2800051138069506</v>
      </c>
      <c r="R77" s="5">
        <v>5.7288372456901753</v>
      </c>
      <c r="S77" s="5">
        <v>1.5359600339334529</v>
      </c>
      <c r="T77" s="5">
        <v>22.856507759567148</v>
      </c>
      <c r="U77" s="18">
        <f t="shared" si="3"/>
        <v>109.88375331506697</v>
      </c>
      <c r="V77" s="5" t="s">
        <v>164</v>
      </c>
      <c r="W77" s="5">
        <v>0.18480389189407989</v>
      </c>
      <c r="X77" s="5">
        <v>6.6627344567112487E-2</v>
      </c>
      <c r="Y77" s="5">
        <v>0.11688781725797104</v>
      </c>
      <c r="Z77" s="5" t="s">
        <v>164</v>
      </c>
      <c r="AA77" s="5">
        <v>3.6213314938798091E-2</v>
      </c>
      <c r="AB77" s="5">
        <v>6.7013963587811406E-2</v>
      </c>
      <c r="AC77" s="5" t="s">
        <v>173</v>
      </c>
      <c r="AD77" s="5">
        <v>0.47154633224577291</v>
      </c>
      <c r="AE77" s="18">
        <f t="shared" si="7"/>
        <v>0.47154633224577291</v>
      </c>
      <c r="AF77" s="5" t="s">
        <v>173</v>
      </c>
      <c r="AG77" s="19" t="s">
        <v>106</v>
      </c>
      <c r="AH77" s="19">
        <v>9.6906600844016246</v>
      </c>
      <c r="AI77" s="5" t="s">
        <v>188</v>
      </c>
      <c r="AJ77" s="5" t="s">
        <v>174</v>
      </c>
      <c r="AK77" s="5" t="s">
        <v>182</v>
      </c>
      <c r="AL77" s="5" t="s">
        <v>175</v>
      </c>
      <c r="AM77" s="5" t="s">
        <v>175</v>
      </c>
      <c r="AN77" s="5">
        <v>0.54168325503622894</v>
      </c>
      <c r="AO77" s="5">
        <v>0.25352336969503936</v>
      </c>
      <c r="AP77" s="5" t="s">
        <v>183</v>
      </c>
      <c r="AQ77" s="5">
        <v>0.35177960028664701</v>
      </c>
      <c r="AR77" s="5">
        <v>6.4941476232184089E-2</v>
      </c>
      <c r="AS77" s="5"/>
      <c r="AT77" s="5"/>
      <c r="AU77" s="5"/>
      <c r="AV77" s="5"/>
      <c r="AW77" s="5"/>
      <c r="AX77" s="5">
        <v>130</v>
      </c>
      <c r="AY77" s="5" t="s">
        <v>176</v>
      </c>
      <c r="AZ77" s="5" t="s">
        <v>175</v>
      </c>
      <c r="BA77" s="5">
        <v>0.51915740587162051</v>
      </c>
      <c r="BB77" s="5" t="s">
        <v>174</v>
      </c>
      <c r="BC77" s="5">
        <v>0.48034499917067514</v>
      </c>
      <c r="BD77" s="5">
        <v>6.106899983413502</v>
      </c>
      <c r="BE77" s="5">
        <v>3.9011444684027201</v>
      </c>
      <c r="BF77" s="5" t="s">
        <v>183</v>
      </c>
      <c r="BG77" s="5">
        <v>5.5783712058384474</v>
      </c>
      <c r="BH77" s="5">
        <v>0.43819041300381489</v>
      </c>
      <c r="BI77" s="18">
        <v>79</v>
      </c>
      <c r="BJ77" s="45" t="s">
        <v>106</v>
      </c>
      <c r="BK77" s="45" t="s">
        <v>106</v>
      </c>
      <c r="BL77" s="45" t="s">
        <v>106</v>
      </c>
      <c r="BM77" s="45" t="s">
        <v>106</v>
      </c>
      <c r="BN77" s="45" t="s">
        <v>106</v>
      </c>
      <c r="BO77" s="45" t="s">
        <v>106</v>
      </c>
      <c r="BP77" s="45" t="s">
        <v>106</v>
      </c>
      <c r="BQ77" s="45" t="s">
        <v>106</v>
      </c>
      <c r="BR77" s="45" t="s">
        <v>106</v>
      </c>
      <c r="BS77" s="45" t="s">
        <v>106</v>
      </c>
      <c r="BT77" s="45" t="s">
        <v>106</v>
      </c>
      <c r="BU77" s="45" t="s">
        <v>106</v>
      </c>
      <c r="BV77" s="45" t="s">
        <v>106</v>
      </c>
      <c r="BW77" s="45" t="s">
        <v>106</v>
      </c>
      <c r="BX77" s="45" t="s">
        <v>106</v>
      </c>
      <c r="BY77" s="45" t="s">
        <v>106</v>
      </c>
      <c r="BZ77" s="45" t="s">
        <v>106</v>
      </c>
      <c r="CA77" s="45" t="s">
        <v>106</v>
      </c>
      <c r="CB77" s="45" t="s">
        <v>106</v>
      </c>
      <c r="CC77" s="5" t="s">
        <v>106</v>
      </c>
      <c r="CD77" s="18" t="s">
        <v>106</v>
      </c>
      <c r="CE77" s="18" t="s">
        <v>106</v>
      </c>
      <c r="CF77" s="18" t="s">
        <v>106</v>
      </c>
      <c r="CG77" s="18" t="s">
        <v>106</v>
      </c>
      <c r="CH77" s="18" t="s">
        <v>106</v>
      </c>
      <c r="CI77" s="18" t="s">
        <v>106</v>
      </c>
      <c r="CJ77" s="18" t="s">
        <v>106</v>
      </c>
      <c r="CK77" s="18" t="s">
        <v>106</v>
      </c>
      <c r="CL77" s="18" t="s">
        <v>106</v>
      </c>
      <c r="CM77" s="18" t="s">
        <v>106</v>
      </c>
      <c r="CN77" s="18" t="s">
        <v>106</v>
      </c>
      <c r="CO77" s="18" t="s">
        <v>106</v>
      </c>
      <c r="CP77" s="18" t="s">
        <v>106</v>
      </c>
      <c r="CQ77" s="18" t="s">
        <v>106</v>
      </c>
      <c r="CR77" s="18" t="s">
        <v>106</v>
      </c>
      <c r="CS77" s="18" t="s">
        <v>106</v>
      </c>
      <c r="CT77" s="113" t="s">
        <v>106</v>
      </c>
    </row>
    <row r="78" spans="1:98" x14ac:dyDescent="0.2">
      <c r="A78" s="43" t="s">
        <v>98</v>
      </c>
      <c r="B78" s="14" t="s">
        <v>98</v>
      </c>
      <c r="C78" s="14" t="s">
        <v>80</v>
      </c>
      <c r="D78" s="14"/>
      <c r="E78" s="15"/>
      <c r="F78" s="15"/>
      <c r="G78" s="32">
        <v>42614</v>
      </c>
      <c r="H78" s="16">
        <v>2016</v>
      </c>
      <c r="I78" s="16" t="s">
        <v>63</v>
      </c>
      <c r="J78" s="16">
        <v>10</v>
      </c>
      <c r="K78" s="17">
        <v>0.78</v>
      </c>
      <c r="L78" s="5">
        <v>3.4751201893744899</v>
      </c>
      <c r="M78" s="5" t="s">
        <v>168</v>
      </c>
      <c r="N78" s="5">
        <v>9.2588990468780386E-2</v>
      </c>
      <c r="O78" s="5">
        <v>0.60153666601828437</v>
      </c>
      <c r="P78" s="5">
        <v>0.48599494261816767</v>
      </c>
      <c r="Q78" s="5">
        <v>2.1393697724178176</v>
      </c>
      <c r="R78" s="5">
        <v>1.6382999416455941</v>
      </c>
      <c r="S78" s="5">
        <v>1.0202295273293134</v>
      </c>
      <c r="T78" s="5">
        <v>5.9780198404979572</v>
      </c>
      <c r="U78" s="18">
        <f t="shared" si="3"/>
        <v>35.205287806921724</v>
      </c>
      <c r="V78" s="5" t="s">
        <v>164</v>
      </c>
      <c r="W78" s="5">
        <v>0.10290584877190584</v>
      </c>
      <c r="X78" s="5">
        <v>3.6896214685725341E-2</v>
      </c>
      <c r="Y78" s="5" t="s">
        <v>168</v>
      </c>
      <c r="Z78" s="5" t="s">
        <v>164</v>
      </c>
      <c r="AA78" s="5">
        <v>3.2284187850009673E-2</v>
      </c>
      <c r="AB78" s="5">
        <v>3.0842929463848527E-2</v>
      </c>
      <c r="AC78" s="5" t="s">
        <v>173</v>
      </c>
      <c r="AD78" s="5">
        <v>0.20292918077148939</v>
      </c>
      <c r="AE78" s="18">
        <f t="shared" si="7"/>
        <v>0.20292918077148939</v>
      </c>
      <c r="AF78" s="5" t="s">
        <v>173</v>
      </c>
      <c r="AG78" s="19" t="s">
        <v>106</v>
      </c>
      <c r="AH78" s="19">
        <v>25.741143317230275</v>
      </c>
      <c r="AI78" s="5" t="s">
        <v>188</v>
      </c>
      <c r="AJ78" s="5" t="s">
        <v>174</v>
      </c>
      <c r="AK78" s="5" t="s">
        <v>182</v>
      </c>
      <c r="AL78" s="5" t="s">
        <v>175</v>
      </c>
      <c r="AM78" s="5" t="s">
        <v>175</v>
      </c>
      <c r="AN78" s="5">
        <v>1.0735104669887281</v>
      </c>
      <c r="AO78" s="5">
        <v>0.62431561996779394</v>
      </c>
      <c r="AP78" s="5" t="s">
        <v>183</v>
      </c>
      <c r="AQ78" s="5">
        <v>0.65442834138486305</v>
      </c>
      <c r="AR78" s="5" t="s">
        <v>183</v>
      </c>
      <c r="AS78" s="5"/>
      <c r="AT78" s="5"/>
      <c r="AU78" s="5"/>
      <c r="AV78" s="5"/>
      <c r="AW78" s="5"/>
      <c r="AX78" s="5">
        <v>400.44162249705528</v>
      </c>
      <c r="AY78" s="5" t="s">
        <v>176</v>
      </c>
      <c r="AZ78" s="5" t="s">
        <v>175</v>
      </c>
      <c r="BA78" s="5">
        <v>0.31654888103651352</v>
      </c>
      <c r="BB78" s="5" t="s">
        <v>174</v>
      </c>
      <c r="BC78" s="5">
        <v>0.49705535924617195</v>
      </c>
      <c r="BD78" s="5">
        <v>11.383760306242637</v>
      </c>
      <c r="BE78" s="5">
        <v>6.4958775029446416</v>
      </c>
      <c r="BF78" s="5" t="s">
        <v>183</v>
      </c>
      <c r="BG78" s="5">
        <v>6.159010600706714</v>
      </c>
      <c r="BH78" s="5">
        <v>0.17400618374558302</v>
      </c>
      <c r="BI78" s="18">
        <v>140</v>
      </c>
      <c r="BJ78" s="45" t="s">
        <v>106</v>
      </c>
      <c r="BK78" s="45" t="s">
        <v>106</v>
      </c>
      <c r="BL78" s="45" t="s">
        <v>106</v>
      </c>
      <c r="BM78" s="45" t="s">
        <v>106</v>
      </c>
      <c r="BN78" s="45" t="s">
        <v>106</v>
      </c>
      <c r="BO78" s="45" t="s">
        <v>106</v>
      </c>
      <c r="BP78" s="45" t="s">
        <v>106</v>
      </c>
      <c r="BQ78" s="45" t="s">
        <v>106</v>
      </c>
      <c r="BR78" s="45" t="s">
        <v>106</v>
      </c>
      <c r="BS78" s="45" t="s">
        <v>106</v>
      </c>
      <c r="BT78" s="45" t="s">
        <v>106</v>
      </c>
      <c r="BU78" s="45" t="s">
        <v>106</v>
      </c>
      <c r="BV78" s="45" t="s">
        <v>106</v>
      </c>
      <c r="BW78" s="45" t="s">
        <v>106</v>
      </c>
      <c r="BX78" s="45" t="s">
        <v>106</v>
      </c>
      <c r="BY78" s="45" t="s">
        <v>106</v>
      </c>
      <c r="BZ78" s="45" t="s">
        <v>106</v>
      </c>
      <c r="CA78" s="45" t="s">
        <v>106</v>
      </c>
      <c r="CB78" s="45" t="s">
        <v>106</v>
      </c>
      <c r="CC78" s="5" t="s">
        <v>106</v>
      </c>
      <c r="CD78" s="18" t="s">
        <v>106</v>
      </c>
      <c r="CE78" s="18" t="s">
        <v>106</v>
      </c>
      <c r="CF78" s="18" t="s">
        <v>106</v>
      </c>
      <c r="CG78" s="18" t="s">
        <v>106</v>
      </c>
      <c r="CH78" s="18" t="s">
        <v>106</v>
      </c>
      <c r="CI78" s="18" t="s">
        <v>106</v>
      </c>
      <c r="CJ78" s="18" t="s">
        <v>106</v>
      </c>
      <c r="CK78" s="18" t="s">
        <v>106</v>
      </c>
      <c r="CL78" s="18" t="s">
        <v>106</v>
      </c>
      <c r="CM78" s="18" t="s">
        <v>106</v>
      </c>
      <c r="CN78" s="18" t="s">
        <v>106</v>
      </c>
      <c r="CO78" s="18" t="s">
        <v>106</v>
      </c>
      <c r="CP78" s="18" t="s">
        <v>106</v>
      </c>
      <c r="CQ78" s="18" t="s">
        <v>106</v>
      </c>
      <c r="CR78" s="18" t="s">
        <v>106</v>
      </c>
      <c r="CS78" s="18" t="s">
        <v>106</v>
      </c>
      <c r="CT78" s="113" t="s">
        <v>106</v>
      </c>
    </row>
    <row r="79" spans="1:98" x14ac:dyDescent="0.2">
      <c r="A79" s="43" t="s">
        <v>99</v>
      </c>
      <c r="B79" s="14" t="s">
        <v>99</v>
      </c>
      <c r="C79" s="14" t="s">
        <v>80</v>
      </c>
      <c r="D79" s="14"/>
      <c r="E79" s="15"/>
      <c r="F79" s="15"/>
      <c r="G79" s="32">
        <v>42578</v>
      </c>
      <c r="H79" s="16">
        <v>2016</v>
      </c>
      <c r="I79" s="16" t="s">
        <v>63</v>
      </c>
      <c r="J79" s="16">
        <v>10</v>
      </c>
      <c r="K79" s="17">
        <v>0.72761784245490901</v>
      </c>
      <c r="L79" s="5">
        <v>4.60380932337159</v>
      </c>
      <c r="M79" s="5" t="s">
        <v>168</v>
      </c>
      <c r="N79" s="5">
        <v>6.9868073878627979E-2</v>
      </c>
      <c r="O79" s="5">
        <v>0.17878627968337732</v>
      </c>
      <c r="P79" s="5">
        <v>0.13646437994722954</v>
      </c>
      <c r="Q79" s="5">
        <v>0.36928759894459107</v>
      </c>
      <c r="R79" s="5">
        <v>0.32147757255936676</v>
      </c>
      <c r="S79" s="5">
        <v>0.27313984168865435</v>
      </c>
      <c r="T79" s="5">
        <v>1.3490237467018471</v>
      </c>
      <c r="U79" s="18">
        <f t="shared" si="3"/>
        <v>8.3323916485030427</v>
      </c>
      <c r="V79" s="5" t="s">
        <v>164</v>
      </c>
      <c r="W79" s="5" t="s">
        <v>167</v>
      </c>
      <c r="X79" s="5" t="s">
        <v>167</v>
      </c>
      <c r="Y79" s="5" t="s">
        <v>168</v>
      </c>
      <c r="Z79" s="5">
        <v>1.6173615936354916E-2</v>
      </c>
      <c r="AA79" s="5" t="s">
        <v>172</v>
      </c>
      <c r="AB79" s="5">
        <v>5.5213378541349549E-2</v>
      </c>
      <c r="AC79" s="5" t="s">
        <v>173</v>
      </c>
      <c r="AD79" s="5">
        <v>7.1386994477704468E-2</v>
      </c>
      <c r="AE79" s="18">
        <f t="shared" si="7"/>
        <v>5.5213378541349549E-2</v>
      </c>
      <c r="AF79" s="5" t="s">
        <v>173</v>
      </c>
      <c r="AG79" s="19" t="s">
        <v>106</v>
      </c>
      <c r="AH79" s="19">
        <v>1.7408253268231217</v>
      </c>
      <c r="AI79" s="5" t="s">
        <v>188</v>
      </c>
      <c r="AJ79" s="5" t="s">
        <v>174</v>
      </c>
      <c r="AK79" s="5" t="s">
        <v>182</v>
      </c>
      <c r="AL79" s="5" t="s">
        <v>175</v>
      </c>
      <c r="AM79" s="5" t="s">
        <v>175</v>
      </c>
      <c r="AN79" s="5">
        <v>0.18451724681052134</v>
      </c>
      <c r="AO79" s="5" t="s">
        <v>182</v>
      </c>
      <c r="AP79" s="5" t="s">
        <v>183</v>
      </c>
      <c r="AQ79" s="5" t="s">
        <v>175</v>
      </c>
      <c r="AR79" s="5" t="s">
        <v>183</v>
      </c>
      <c r="AS79" s="5"/>
      <c r="AT79" s="5"/>
      <c r="AU79" s="5"/>
      <c r="AV79" s="5"/>
      <c r="AW79" s="5"/>
      <c r="AX79" s="5">
        <v>48.426714871995301</v>
      </c>
      <c r="AY79" s="5" t="s">
        <v>176</v>
      </c>
      <c r="AZ79" s="5" t="s">
        <v>175</v>
      </c>
      <c r="BA79" s="5">
        <v>0.12702755520812975</v>
      </c>
      <c r="BB79" s="5" t="s">
        <v>174</v>
      </c>
      <c r="BC79" s="5">
        <v>0.24545632206370915</v>
      </c>
      <c r="BD79" s="5">
        <v>2.1923978893883129</v>
      </c>
      <c r="BE79" s="5" t="s">
        <v>188</v>
      </c>
      <c r="BF79" s="5" t="s">
        <v>183</v>
      </c>
      <c r="BG79" s="5">
        <v>1.6712917725229623</v>
      </c>
      <c r="BH79" s="5">
        <v>5.7621653312487787E-2</v>
      </c>
      <c r="BI79" s="18">
        <v>46</v>
      </c>
      <c r="BJ79" s="45" t="s">
        <v>106</v>
      </c>
      <c r="BK79" s="45" t="s">
        <v>106</v>
      </c>
      <c r="BL79" s="45" t="s">
        <v>106</v>
      </c>
      <c r="BM79" s="45" t="s">
        <v>106</v>
      </c>
      <c r="BN79" s="45" t="s">
        <v>106</v>
      </c>
      <c r="BO79" s="45" t="s">
        <v>106</v>
      </c>
      <c r="BP79" s="45" t="s">
        <v>106</v>
      </c>
      <c r="BQ79" s="45" t="s">
        <v>106</v>
      </c>
      <c r="BR79" s="45" t="s">
        <v>106</v>
      </c>
      <c r="BS79" s="45" t="s">
        <v>106</v>
      </c>
      <c r="BT79" s="45" t="s">
        <v>106</v>
      </c>
      <c r="BU79" s="45" t="s">
        <v>106</v>
      </c>
      <c r="BV79" s="45" t="s">
        <v>106</v>
      </c>
      <c r="BW79" s="45" t="s">
        <v>106</v>
      </c>
      <c r="BX79" s="45" t="s">
        <v>106</v>
      </c>
      <c r="BY79" s="45" t="s">
        <v>106</v>
      </c>
      <c r="BZ79" s="45" t="s">
        <v>106</v>
      </c>
      <c r="CA79" s="45" t="s">
        <v>106</v>
      </c>
      <c r="CB79" s="45" t="s">
        <v>106</v>
      </c>
      <c r="CC79" s="5" t="s">
        <v>106</v>
      </c>
      <c r="CD79" s="18" t="s">
        <v>106</v>
      </c>
      <c r="CE79" s="18" t="s">
        <v>106</v>
      </c>
      <c r="CF79" s="18" t="s">
        <v>106</v>
      </c>
      <c r="CG79" s="18" t="s">
        <v>106</v>
      </c>
      <c r="CH79" s="18" t="s">
        <v>106</v>
      </c>
      <c r="CI79" s="18" t="s">
        <v>106</v>
      </c>
      <c r="CJ79" s="18" t="s">
        <v>106</v>
      </c>
      <c r="CK79" s="18" t="s">
        <v>106</v>
      </c>
      <c r="CL79" s="18" t="s">
        <v>106</v>
      </c>
      <c r="CM79" s="18" t="s">
        <v>106</v>
      </c>
      <c r="CN79" s="18" t="s">
        <v>106</v>
      </c>
      <c r="CO79" s="18" t="s">
        <v>106</v>
      </c>
      <c r="CP79" s="18" t="s">
        <v>106</v>
      </c>
      <c r="CQ79" s="18" t="s">
        <v>106</v>
      </c>
      <c r="CR79" s="18" t="s">
        <v>106</v>
      </c>
      <c r="CS79" s="18" t="s">
        <v>106</v>
      </c>
      <c r="CT79" s="113" t="s">
        <v>106</v>
      </c>
    </row>
    <row r="80" spans="1:98" x14ac:dyDescent="0.2">
      <c r="A80" s="43" t="s">
        <v>200</v>
      </c>
      <c r="B80" s="14" t="s">
        <v>200</v>
      </c>
      <c r="C80" s="14" t="s">
        <v>80</v>
      </c>
      <c r="D80" s="14"/>
      <c r="E80" s="15"/>
      <c r="F80" s="15"/>
      <c r="G80" s="32">
        <v>42577</v>
      </c>
      <c r="H80" s="16">
        <v>2016</v>
      </c>
      <c r="I80" s="16" t="s">
        <v>63</v>
      </c>
      <c r="J80" s="16">
        <v>10</v>
      </c>
      <c r="K80" s="17">
        <v>0.75</v>
      </c>
      <c r="L80" s="5">
        <v>3.0173202973378701</v>
      </c>
      <c r="M80" s="5">
        <v>7.0046631610278784E-2</v>
      </c>
      <c r="N80" s="5">
        <v>0.2133148129774779</v>
      </c>
      <c r="O80" s="5">
        <v>0.96090882031947611</v>
      </c>
      <c r="P80" s="5">
        <v>0.5939081258061315</v>
      </c>
      <c r="Q80" s="5">
        <v>2.0702450639944439</v>
      </c>
      <c r="R80" s="5">
        <v>1.6700069451334458</v>
      </c>
      <c r="S80" s="5">
        <v>0.89641829546581997</v>
      </c>
      <c r="T80" s="5">
        <v>6.4748486953070739</v>
      </c>
      <c r="U80" s="18">
        <f t="shared" si="3"/>
        <v>39.206270463339621</v>
      </c>
      <c r="V80" s="5" t="s">
        <v>164</v>
      </c>
      <c r="W80" s="5">
        <v>0.2919158603780575</v>
      </c>
      <c r="X80" s="5">
        <v>6.7986226580042497E-2</v>
      </c>
      <c r="Y80" s="5">
        <v>0.17081539428235679</v>
      </c>
      <c r="Z80" s="5">
        <v>3.3993113290021248E-2</v>
      </c>
      <c r="AA80" s="5">
        <v>6.4303639306956872E-2</v>
      </c>
      <c r="AB80" s="5">
        <v>6.968588224454357E-2</v>
      </c>
      <c r="AC80" s="5" t="s">
        <v>173</v>
      </c>
      <c r="AD80" s="5">
        <v>0.69870011608197846</v>
      </c>
      <c r="AE80" s="18">
        <f t="shared" si="7"/>
        <v>0.66470700279195727</v>
      </c>
      <c r="AF80" s="5">
        <v>0.18</v>
      </c>
      <c r="AG80" s="19">
        <f>(AF80/K80)*5</f>
        <v>1.2</v>
      </c>
      <c r="AH80" s="19">
        <v>7.4743157399419662</v>
      </c>
      <c r="AI80" s="5" t="s">
        <v>188</v>
      </c>
      <c r="AJ80" s="5" t="s">
        <v>174</v>
      </c>
      <c r="AK80" s="5" t="s">
        <v>182</v>
      </c>
      <c r="AL80" s="5" t="s">
        <v>175</v>
      </c>
      <c r="AM80" s="5" t="s">
        <v>175</v>
      </c>
      <c r="AN80" s="5">
        <v>1.2260214885107052</v>
      </c>
      <c r="AO80" s="5">
        <v>1.461375578386009</v>
      </c>
      <c r="AP80" s="5" t="s">
        <v>183</v>
      </c>
      <c r="AQ80" s="5">
        <v>1.0828954591796722</v>
      </c>
      <c r="AR80" s="5">
        <v>0.42683711081483816</v>
      </c>
      <c r="AS80" s="5"/>
      <c r="AT80" s="5"/>
      <c r="AU80" s="5"/>
      <c r="AV80" s="5"/>
      <c r="AW80" s="5"/>
      <c r="AX80" s="5">
        <v>150.10377714825307</v>
      </c>
      <c r="AY80" s="5" t="s">
        <v>176</v>
      </c>
      <c r="AZ80" s="5" t="s">
        <v>175</v>
      </c>
      <c r="BA80" s="5">
        <v>0.19641170915958453</v>
      </c>
      <c r="BB80" s="5" t="s">
        <v>174</v>
      </c>
      <c r="BC80" s="5">
        <v>0.67724268177525981</v>
      </c>
      <c r="BD80" s="5">
        <v>25.839187913125588</v>
      </c>
      <c r="BE80" s="5">
        <v>22.04343720491029</v>
      </c>
      <c r="BF80" s="5" t="s">
        <v>183</v>
      </c>
      <c r="BG80" s="5">
        <v>23.367705382436263</v>
      </c>
      <c r="BH80" s="5">
        <v>4.7727762039660053</v>
      </c>
      <c r="BI80" s="18">
        <v>26</v>
      </c>
      <c r="BJ80" s="45" t="s">
        <v>106</v>
      </c>
      <c r="BK80" s="45" t="s">
        <v>106</v>
      </c>
      <c r="BL80" s="45" t="s">
        <v>106</v>
      </c>
      <c r="BM80" s="45" t="s">
        <v>106</v>
      </c>
      <c r="BN80" s="45" t="s">
        <v>106</v>
      </c>
      <c r="BO80" s="45" t="s">
        <v>106</v>
      </c>
      <c r="BP80" s="45" t="s">
        <v>106</v>
      </c>
      <c r="BQ80" s="45" t="s">
        <v>106</v>
      </c>
      <c r="BR80" s="45" t="s">
        <v>106</v>
      </c>
      <c r="BS80" s="45" t="s">
        <v>106</v>
      </c>
      <c r="BT80" s="45" t="s">
        <v>106</v>
      </c>
      <c r="BU80" s="45" t="s">
        <v>106</v>
      </c>
      <c r="BV80" s="45" t="s">
        <v>106</v>
      </c>
      <c r="BW80" s="45" t="s">
        <v>106</v>
      </c>
      <c r="BX80" s="45" t="s">
        <v>106</v>
      </c>
      <c r="BY80" s="45" t="s">
        <v>106</v>
      </c>
      <c r="BZ80" s="45" t="s">
        <v>106</v>
      </c>
      <c r="CA80" s="45" t="s">
        <v>106</v>
      </c>
      <c r="CB80" s="45" t="s">
        <v>106</v>
      </c>
      <c r="CC80" s="5" t="s">
        <v>106</v>
      </c>
      <c r="CD80" s="18" t="s">
        <v>106</v>
      </c>
      <c r="CE80" s="18" t="s">
        <v>106</v>
      </c>
      <c r="CF80" s="18" t="s">
        <v>106</v>
      </c>
      <c r="CG80" s="18" t="s">
        <v>106</v>
      </c>
      <c r="CH80" s="18" t="s">
        <v>106</v>
      </c>
      <c r="CI80" s="18" t="s">
        <v>106</v>
      </c>
      <c r="CJ80" s="18" t="s">
        <v>106</v>
      </c>
      <c r="CK80" s="18" t="s">
        <v>106</v>
      </c>
      <c r="CL80" s="18" t="s">
        <v>106</v>
      </c>
      <c r="CM80" s="18" t="s">
        <v>106</v>
      </c>
      <c r="CN80" s="18" t="s">
        <v>106</v>
      </c>
      <c r="CO80" s="18" t="s">
        <v>106</v>
      </c>
      <c r="CP80" s="18" t="s">
        <v>106</v>
      </c>
      <c r="CQ80" s="18" t="s">
        <v>106</v>
      </c>
      <c r="CR80" s="18" t="s">
        <v>106</v>
      </c>
      <c r="CS80" s="18" t="s">
        <v>106</v>
      </c>
      <c r="CT80" s="113" t="s">
        <v>106</v>
      </c>
    </row>
    <row r="81" spans="1:98" x14ac:dyDescent="0.2">
      <c r="A81" s="43" t="s">
        <v>66</v>
      </c>
      <c r="B81" s="14" t="s">
        <v>66</v>
      </c>
      <c r="C81" s="14" t="s">
        <v>80</v>
      </c>
      <c r="D81" s="14"/>
      <c r="E81" s="15"/>
      <c r="F81" s="15"/>
      <c r="G81" s="32">
        <v>42615</v>
      </c>
      <c r="H81" s="16">
        <v>2016</v>
      </c>
      <c r="I81" s="16" t="s">
        <v>63</v>
      </c>
      <c r="J81" s="16">
        <v>10</v>
      </c>
      <c r="K81" s="17">
        <v>0.80902916500199296</v>
      </c>
      <c r="L81" s="5">
        <v>3.4291477559253898</v>
      </c>
      <c r="M81" s="5">
        <v>4.0583136327817182E-2</v>
      </c>
      <c r="N81" s="5">
        <v>0.16430260047281325</v>
      </c>
      <c r="O81" s="5">
        <v>0.61485421591804579</v>
      </c>
      <c r="P81" s="5">
        <v>0.47488179669030733</v>
      </c>
      <c r="Q81" s="5">
        <v>1.4137115839243499</v>
      </c>
      <c r="R81" s="5">
        <v>1.1817375886524824</v>
      </c>
      <c r="S81" s="5">
        <v>0.67671394799054374</v>
      </c>
      <c r="T81" s="5">
        <v>4.5667848699763596</v>
      </c>
      <c r="U81" s="18">
        <f t="shared" si="3"/>
        <v>25.288971339345796</v>
      </c>
      <c r="V81" s="5" t="s">
        <v>164</v>
      </c>
      <c r="W81" s="5">
        <v>7.1661841444215363E-2</v>
      </c>
      <c r="X81" s="5">
        <v>1.758024384702165E-2</v>
      </c>
      <c r="Y81" s="5">
        <v>3.5905413280781506E-2</v>
      </c>
      <c r="Z81" s="5">
        <v>5.6316374357408334E-2</v>
      </c>
      <c r="AA81" s="5">
        <v>2.0708931311322114E-2</v>
      </c>
      <c r="AB81" s="5">
        <v>4.5142490556335249E-2</v>
      </c>
      <c r="AC81" s="5" t="s">
        <v>173</v>
      </c>
      <c r="AD81" s="5">
        <v>0.2473152947970842</v>
      </c>
      <c r="AE81" s="18">
        <f t="shared" si="7"/>
        <v>0.19099892043967587</v>
      </c>
      <c r="AF81" s="5" t="s">
        <v>173</v>
      </c>
      <c r="AG81" s="19" t="s">
        <v>106</v>
      </c>
      <c r="AH81" s="19">
        <v>1.1459341723136494</v>
      </c>
      <c r="AI81" s="5" t="s">
        <v>188</v>
      </c>
      <c r="AJ81" s="5" t="s">
        <v>174</v>
      </c>
      <c r="AK81" s="5" t="s">
        <v>182</v>
      </c>
      <c r="AL81" s="5" t="s">
        <v>175</v>
      </c>
      <c r="AM81" s="5" t="s">
        <v>175</v>
      </c>
      <c r="AN81" s="5">
        <v>0.17852533075185542</v>
      </c>
      <c r="AO81" s="5">
        <v>2.5653436592449178E-2</v>
      </c>
      <c r="AP81" s="5" t="s">
        <v>183</v>
      </c>
      <c r="AQ81" s="5" t="s">
        <v>175</v>
      </c>
      <c r="AR81" s="5" t="s">
        <v>183</v>
      </c>
      <c r="AS81" s="5"/>
      <c r="AT81" s="5"/>
      <c r="AU81" s="5"/>
      <c r="AV81" s="5"/>
      <c r="AW81" s="5"/>
      <c r="AX81" s="5">
        <v>30.385279787391113</v>
      </c>
      <c r="AY81" s="5" t="s">
        <v>176</v>
      </c>
      <c r="AZ81" s="5" t="s">
        <v>175</v>
      </c>
      <c r="BA81" s="5" t="s">
        <v>182</v>
      </c>
      <c r="BB81" s="5" t="s">
        <v>174</v>
      </c>
      <c r="BC81" s="5">
        <v>0.12933707367488556</v>
      </c>
      <c r="BD81" s="5">
        <v>2.3650524139967519</v>
      </c>
      <c r="BE81" s="5">
        <v>0.80761848516167123</v>
      </c>
      <c r="BF81" s="5" t="s">
        <v>183</v>
      </c>
      <c r="BG81" s="5">
        <v>1.4516462424331906</v>
      </c>
      <c r="BH81" s="5">
        <v>6.8928096855160201E-2</v>
      </c>
      <c r="BI81" s="18">
        <v>50</v>
      </c>
      <c r="BJ81" s="45" t="s">
        <v>106</v>
      </c>
      <c r="BK81" s="45" t="s">
        <v>106</v>
      </c>
      <c r="BL81" s="45" t="s">
        <v>106</v>
      </c>
      <c r="BM81" s="45" t="s">
        <v>106</v>
      </c>
      <c r="BN81" s="45" t="s">
        <v>106</v>
      </c>
      <c r="BO81" s="45" t="s">
        <v>106</v>
      </c>
      <c r="BP81" s="45" t="s">
        <v>106</v>
      </c>
      <c r="BQ81" s="45" t="s">
        <v>106</v>
      </c>
      <c r="BR81" s="45" t="s">
        <v>106</v>
      </c>
      <c r="BS81" s="45" t="s">
        <v>106</v>
      </c>
      <c r="BT81" s="45" t="s">
        <v>106</v>
      </c>
      <c r="BU81" s="45" t="s">
        <v>106</v>
      </c>
      <c r="BV81" s="45" t="s">
        <v>106</v>
      </c>
      <c r="BW81" s="45" t="s">
        <v>106</v>
      </c>
      <c r="BX81" s="45" t="s">
        <v>106</v>
      </c>
      <c r="BY81" s="45" t="s">
        <v>106</v>
      </c>
      <c r="BZ81" s="45" t="s">
        <v>106</v>
      </c>
      <c r="CA81" s="45" t="s">
        <v>106</v>
      </c>
      <c r="CB81" s="45" t="s">
        <v>106</v>
      </c>
      <c r="CC81" s="5" t="s">
        <v>106</v>
      </c>
      <c r="CD81" s="18" t="s">
        <v>106</v>
      </c>
      <c r="CE81" s="18" t="s">
        <v>106</v>
      </c>
      <c r="CF81" s="18" t="s">
        <v>106</v>
      </c>
      <c r="CG81" s="18" t="s">
        <v>106</v>
      </c>
      <c r="CH81" s="18" t="s">
        <v>106</v>
      </c>
      <c r="CI81" s="18" t="s">
        <v>106</v>
      </c>
      <c r="CJ81" s="18" t="s">
        <v>106</v>
      </c>
      <c r="CK81" s="18" t="s">
        <v>106</v>
      </c>
      <c r="CL81" s="18" t="s">
        <v>106</v>
      </c>
      <c r="CM81" s="18" t="s">
        <v>106</v>
      </c>
      <c r="CN81" s="18" t="s">
        <v>106</v>
      </c>
      <c r="CO81" s="18" t="s">
        <v>106</v>
      </c>
      <c r="CP81" s="18" t="s">
        <v>106</v>
      </c>
      <c r="CQ81" s="18" t="s">
        <v>106</v>
      </c>
      <c r="CR81" s="18" t="s">
        <v>106</v>
      </c>
      <c r="CS81" s="18" t="s">
        <v>106</v>
      </c>
      <c r="CT81" s="113" t="s">
        <v>106</v>
      </c>
    </row>
    <row r="82" spans="1:98" x14ac:dyDescent="0.2">
      <c r="A82" s="43" t="s">
        <v>201</v>
      </c>
      <c r="B82" s="14" t="s">
        <v>201</v>
      </c>
      <c r="C82" s="14" t="s">
        <v>80</v>
      </c>
      <c r="D82" s="14"/>
      <c r="E82" s="15"/>
      <c r="F82" s="15"/>
      <c r="G82" s="32">
        <v>42627</v>
      </c>
      <c r="H82" s="16">
        <v>2016</v>
      </c>
      <c r="I82" s="16" t="s">
        <v>63</v>
      </c>
      <c r="J82" s="16">
        <v>10</v>
      </c>
      <c r="K82" s="17">
        <v>1.16434827408554</v>
      </c>
      <c r="L82" s="5">
        <v>3.5887980332424698</v>
      </c>
      <c r="M82" s="5">
        <v>0.12750635413724937</v>
      </c>
      <c r="N82" s="5">
        <v>1.3024569330697544</v>
      </c>
      <c r="O82" s="5">
        <v>4.3155888167184413</v>
      </c>
      <c r="P82" s="5">
        <v>1.5372776051962724</v>
      </c>
      <c r="Q82" s="5">
        <v>8.3256265781441847</v>
      </c>
      <c r="R82" s="5">
        <v>4.2278025499559302</v>
      </c>
      <c r="S82" s="5">
        <v>2.4538266026546176</v>
      </c>
      <c r="T82" s="5">
        <v>22.290085439876453</v>
      </c>
      <c r="U82" s="18">
        <f t="shared" si="3"/>
        <v>89.117699130782384</v>
      </c>
      <c r="V82" s="5" t="s">
        <v>189</v>
      </c>
      <c r="W82" s="5">
        <v>0.11567622206152006</v>
      </c>
      <c r="X82" s="5">
        <v>5.3375140145840466E-2</v>
      </c>
      <c r="Y82" s="5">
        <v>2.9917073636124961E-2</v>
      </c>
      <c r="Z82" s="5">
        <v>4.481203167653823E-2</v>
      </c>
      <c r="AA82" s="5" t="s">
        <v>190</v>
      </c>
      <c r="AB82" s="5">
        <v>3.6294050825534524E-2</v>
      </c>
      <c r="AC82" s="5" t="s">
        <v>181</v>
      </c>
      <c r="AD82" s="5">
        <v>0.28007451834555824</v>
      </c>
      <c r="AE82" s="18">
        <f t="shared" si="7"/>
        <v>0.23526248666902</v>
      </c>
      <c r="AF82" s="5" t="s">
        <v>173</v>
      </c>
      <c r="AG82" s="19" t="s">
        <v>106</v>
      </c>
      <c r="AH82" s="19">
        <v>3.5701480904130944</v>
      </c>
      <c r="AI82" s="5" t="s">
        <v>188</v>
      </c>
      <c r="AJ82" s="5" t="s">
        <v>174</v>
      </c>
      <c r="AK82" s="5" t="s">
        <v>182</v>
      </c>
      <c r="AL82" s="5" t="s">
        <v>175</v>
      </c>
      <c r="AM82" s="5" t="s">
        <v>175</v>
      </c>
      <c r="AN82" s="5">
        <v>0.25042868277474667</v>
      </c>
      <c r="AO82" s="5">
        <v>4.6297739672642252E-2</v>
      </c>
      <c r="AP82" s="5" t="s">
        <v>183</v>
      </c>
      <c r="AQ82" s="5">
        <v>0.22743569758378801</v>
      </c>
      <c r="AR82" s="5">
        <v>7.0038971161340613E-2</v>
      </c>
      <c r="AS82" s="5"/>
      <c r="AT82" s="5"/>
      <c r="AU82" s="5"/>
      <c r="AV82" s="5"/>
      <c r="AW82" s="5"/>
      <c r="AX82" s="5">
        <v>59.335231516056758</v>
      </c>
      <c r="AY82" s="5" t="s">
        <v>176</v>
      </c>
      <c r="AZ82" s="5" t="s">
        <v>175</v>
      </c>
      <c r="BA82" s="5">
        <v>5.7318894697535483E-2</v>
      </c>
      <c r="BB82" s="5" t="s">
        <v>174</v>
      </c>
      <c r="BC82" s="5">
        <v>0.26624346527259152</v>
      </c>
      <c r="BD82" s="5">
        <v>2.7853808812546679</v>
      </c>
      <c r="BE82" s="5">
        <v>0.8644510828976848</v>
      </c>
      <c r="BF82" s="5" t="s">
        <v>183</v>
      </c>
      <c r="BG82" s="5">
        <v>2.9746079163554895</v>
      </c>
      <c r="BH82" s="5">
        <v>0.36255601194921583</v>
      </c>
      <c r="BI82" s="18">
        <v>210</v>
      </c>
      <c r="BJ82" s="45" t="s">
        <v>106</v>
      </c>
      <c r="BK82" s="45" t="s">
        <v>106</v>
      </c>
      <c r="BL82" s="45" t="s">
        <v>106</v>
      </c>
      <c r="BM82" s="45" t="s">
        <v>106</v>
      </c>
      <c r="BN82" s="45" t="s">
        <v>106</v>
      </c>
      <c r="BO82" s="45" t="s">
        <v>106</v>
      </c>
      <c r="BP82" s="45" t="s">
        <v>106</v>
      </c>
      <c r="BQ82" s="45" t="s">
        <v>106</v>
      </c>
      <c r="BR82" s="45" t="s">
        <v>106</v>
      </c>
      <c r="BS82" s="45" t="s">
        <v>106</v>
      </c>
      <c r="BT82" s="45" t="s">
        <v>106</v>
      </c>
      <c r="BU82" s="45" t="s">
        <v>106</v>
      </c>
      <c r="BV82" s="45" t="s">
        <v>106</v>
      </c>
      <c r="BW82" s="45" t="s">
        <v>106</v>
      </c>
      <c r="BX82" s="45" t="s">
        <v>106</v>
      </c>
      <c r="BY82" s="45" t="s">
        <v>106</v>
      </c>
      <c r="BZ82" s="45" t="s">
        <v>106</v>
      </c>
      <c r="CA82" s="45" t="s">
        <v>106</v>
      </c>
      <c r="CB82" s="45" t="s">
        <v>106</v>
      </c>
      <c r="CC82" s="5" t="s">
        <v>106</v>
      </c>
      <c r="CD82" s="18" t="s">
        <v>106</v>
      </c>
      <c r="CE82" s="18" t="s">
        <v>106</v>
      </c>
      <c r="CF82" s="18" t="s">
        <v>106</v>
      </c>
      <c r="CG82" s="18" t="s">
        <v>106</v>
      </c>
      <c r="CH82" s="18" t="s">
        <v>106</v>
      </c>
      <c r="CI82" s="18" t="s">
        <v>106</v>
      </c>
      <c r="CJ82" s="18" t="s">
        <v>106</v>
      </c>
      <c r="CK82" s="18" t="s">
        <v>106</v>
      </c>
      <c r="CL82" s="18" t="s">
        <v>106</v>
      </c>
      <c r="CM82" s="18" t="s">
        <v>106</v>
      </c>
      <c r="CN82" s="18" t="s">
        <v>106</v>
      </c>
      <c r="CO82" s="18" t="s">
        <v>106</v>
      </c>
      <c r="CP82" s="18" t="s">
        <v>106</v>
      </c>
      <c r="CQ82" s="18" t="s">
        <v>106</v>
      </c>
      <c r="CR82" s="18" t="s">
        <v>106</v>
      </c>
      <c r="CS82" s="18" t="s">
        <v>106</v>
      </c>
      <c r="CT82" s="113" t="s">
        <v>106</v>
      </c>
    </row>
    <row r="83" spans="1:98" x14ac:dyDescent="0.2">
      <c r="A83" s="43" t="s">
        <v>100</v>
      </c>
      <c r="B83" s="14" t="s">
        <v>100</v>
      </c>
      <c r="C83" s="14" t="s">
        <v>80</v>
      </c>
      <c r="D83" s="14"/>
      <c r="E83" s="15"/>
      <c r="F83" s="15"/>
      <c r="G83" s="32">
        <v>42631</v>
      </c>
      <c r="H83" s="16">
        <v>2016</v>
      </c>
      <c r="I83" s="16" t="s">
        <v>63</v>
      </c>
      <c r="J83" s="16">
        <v>10</v>
      </c>
      <c r="K83" s="17">
        <v>0.85147661133865715</v>
      </c>
      <c r="L83" s="5">
        <v>3.35591784882488</v>
      </c>
      <c r="M83" s="5">
        <v>7.9529872673849172E-2</v>
      </c>
      <c r="N83" s="5">
        <v>0.23006856023506367</v>
      </c>
      <c r="O83" s="5">
        <v>0.392458374142997</v>
      </c>
      <c r="P83" s="5">
        <v>0.385896180215475</v>
      </c>
      <c r="Q83" s="5">
        <v>0.7269343780607247</v>
      </c>
      <c r="R83" s="5">
        <v>0.61704211557296762</v>
      </c>
      <c r="S83" s="5">
        <v>0.23643486777668951</v>
      </c>
      <c r="T83" s="5">
        <v>2.6683643486777666</v>
      </c>
      <c r="U83" s="18">
        <f t="shared" si="3"/>
        <v>13.402999789236064</v>
      </c>
      <c r="V83" s="5" t="s">
        <v>164</v>
      </c>
      <c r="W83" s="5">
        <v>3.7996350584967413E-2</v>
      </c>
      <c r="X83" s="5">
        <v>1.3057165149473337E-2</v>
      </c>
      <c r="Y83" s="5" t="s">
        <v>168</v>
      </c>
      <c r="Z83" s="5">
        <v>3.3687486085641212E-2</v>
      </c>
      <c r="AA83" s="5" t="s">
        <v>172</v>
      </c>
      <c r="AB83" s="5">
        <v>2.2066609102609942E-2</v>
      </c>
      <c r="AC83" s="5" t="s">
        <v>173</v>
      </c>
      <c r="AD83" s="5">
        <v>0.10680761092269189</v>
      </c>
      <c r="AE83" s="18">
        <f t="shared" si="7"/>
        <v>7.3120124837050687E-2</v>
      </c>
      <c r="AF83" s="5" t="s">
        <v>173</v>
      </c>
      <c r="AG83" s="19" t="s">
        <v>106</v>
      </c>
      <c r="AH83" s="19">
        <v>9.4225273852992526</v>
      </c>
      <c r="AI83" s="5" t="s">
        <v>188</v>
      </c>
      <c r="AJ83" s="5" t="s">
        <v>174</v>
      </c>
      <c r="AK83" s="5" t="s">
        <v>182</v>
      </c>
      <c r="AL83" s="5" t="s">
        <v>175</v>
      </c>
      <c r="AM83" s="5" t="s">
        <v>175</v>
      </c>
      <c r="AN83" s="5">
        <v>0.35426258136212097</v>
      </c>
      <c r="AO83" s="5">
        <v>5.1119225273853E-2</v>
      </c>
      <c r="AP83" s="5" t="s">
        <v>183</v>
      </c>
      <c r="AQ83" s="5">
        <v>0.25146848706143832</v>
      </c>
      <c r="AR83" s="5" t="s">
        <v>183</v>
      </c>
      <c r="AS83" s="5"/>
      <c r="AT83" s="5"/>
      <c r="AU83" s="5"/>
      <c r="AV83" s="5"/>
      <c r="AW83" s="5"/>
      <c r="AX83" s="5">
        <v>150</v>
      </c>
      <c r="AY83" s="5" t="s">
        <v>176</v>
      </c>
      <c r="AZ83" s="5" t="s">
        <v>175</v>
      </c>
      <c r="BA83" s="5">
        <v>4.5298165137614685E-2</v>
      </c>
      <c r="BB83" s="5" t="s">
        <v>174</v>
      </c>
      <c r="BC83" s="5">
        <v>0.67392966360856277</v>
      </c>
      <c r="BD83" s="5">
        <v>4.2466551987767591</v>
      </c>
      <c r="BE83" s="5">
        <v>0.88685015290519875</v>
      </c>
      <c r="BF83" s="5" t="s">
        <v>183</v>
      </c>
      <c r="BG83" s="5">
        <v>3.6185015290519877</v>
      </c>
      <c r="BH83" s="5">
        <v>0.13299885321100918</v>
      </c>
      <c r="BI83" s="18">
        <v>67</v>
      </c>
      <c r="BJ83" s="45" t="s">
        <v>106</v>
      </c>
      <c r="BK83" s="45" t="s">
        <v>106</v>
      </c>
      <c r="BL83" s="45" t="s">
        <v>106</v>
      </c>
      <c r="BM83" s="45" t="s">
        <v>106</v>
      </c>
      <c r="BN83" s="45" t="s">
        <v>106</v>
      </c>
      <c r="BO83" s="45" t="s">
        <v>106</v>
      </c>
      <c r="BP83" s="45" t="s">
        <v>106</v>
      </c>
      <c r="BQ83" s="45" t="s">
        <v>106</v>
      </c>
      <c r="BR83" s="45" t="s">
        <v>106</v>
      </c>
      <c r="BS83" s="45" t="s">
        <v>106</v>
      </c>
      <c r="BT83" s="45" t="s">
        <v>106</v>
      </c>
      <c r="BU83" s="45" t="s">
        <v>106</v>
      </c>
      <c r="BV83" s="45" t="s">
        <v>106</v>
      </c>
      <c r="BW83" s="45" t="s">
        <v>106</v>
      </c>
      <c r="BX83" s="45" t="s">
        <v>106</v>
      </c>
      <c r="BY83" s="45" t="s">
        <v>106</v>
      </c>
      <c r="BZ83" s="45" t="s">
        <v>106</v>
      </c>
      <c r="CA83" s="45" t="s">
        <v>106</v>
      </c>
      <c r="CB83" s="45" t="s">
        <v>106</v>
      </c>
      <c r="CC83" s="5" t="s">
        <v>106</v>
      </c>
      <c r="CD83" s="18" t="s">
        <v>106</v>
      </c>
      <c r="CE83" s="18" t="s">
        <v>106</v>
      </c>
      <c r="CF83" s="18" t="s">
        <v>106</v>
      </c>
      <c r="CG83" s="18" t="s">
        <v>106</v>
      </c>
      <c r="CH83" s="18" t="s">
        <v>106</v>
      </c>
      <c r="CI83" s="18" t="s">
        <v>106</v>
      </c>
      <c r="CJ83" s="18" t="s">
        <v>106</v>
      </c>
      <c r="CK83" s="18" t="s">
        <v>106</v>
      </c>
      <c r="CL83" s="18" t="s">
        <v>106</v>
      </c>
      <c r="CM83" s="18" t="s">
        <v>106</v>
      </c>
      <c r="CN83" s="18" t="s">
        <v>106</v>
      </c>
      <c r="CO83" s="18" t="s">
        <v>106</v>
      </c>
      <c r="CP83" s="18" t="s">
        <v>106</v>
      </c>
      <c r="CQ83" s="18" t="s">
        <v>106</v>
      </c>
      <c r="CR83" s="18" t="s">
        <v>106</v>
      </c>
      <c r="CS83" s="18" t="s">
        <v>106</v>
      </c>
      <c r="CT83" s="113" t="s">
        <v>106</v>
      </c>
    </row>
    <row r="84" spans="1:98" x14ac:dyDescent="0.2">
      <c r="A84" s="43" t="s">
        <v>101</v>
      </c>
      <c r="B84" s="14" t="s">
        <v>101</v>
      </c>
      <c r="C84" s="14" t="s">
        <v>80</v>
      </c>
      <c r="D84" s="14"/>
      <c r="E84" s="15"/>
      <c r="F84" s="15"/>
      <c r="G84" s="32">
        <v>42625</v>
      </c>
      <c r="H84" s="16">
        <v>2016</v>
      </c>
      <c r="I84" s="16" t="s">
        <v>63</v>
      </c>
      <c r="J84" s="16">
        <v>10</v>
      </c>
      <c r="K84" s="17">
        <v>0.91037831276552605</v>
      </c>
      <c r="L84" s="5">
        <v>3.2172423636882699</v>
      </c>
      <c r="M84" s="5">
        <v>0.15026056745801969</v>
      </c>
      <c r="N84" s="5">
        <v>0.55896545068519587</v>
      </c>
      <c r="O84" s="5">
        <v>1.9866821077012158</v>
      </c>
      <c r="P84" s="5">
        <v>1.5251881876085698</v>
      </c>
      <c r="Q84" s="5">
        <v>3.376375217139548</v>
      </c>
      <c r="R84" s="5">
        <v>3.1627099015634044</v>
      </c>
      <c r="S84" s="5">
        <v>0.96303802354757762</v>
      </c>
      <c r="T84" s="5">
        <v>11.72321945570353</v>
      </c>
      <c r="U84" s="18">
        <f t="shared" si="3"/>
        <v>56.00985395354828</v>
      </c>
      <c r="V84" s="5" t="s">
        <v>164</v>
      </c>
      <c r="W84" s="5">
        <v>0.14400579873006539</v>
      </c>
      <c r="X84" s="5">
        <v>4.5196918922819775E-2</v>
      </c>
      <c r="Y84" s="5">
        <v>6.7998968109107216E-2</v>
      </c>
      <c r="Z84" s="5">
        <v>2.3752134569049427E-2</v>
      </c>
      <c r="AA84" s="5">
        <v>2.7959655549852469E-2</v>
      </c>
      <c r="AB84" s="5">
        <v>3.5560338611948288E-2</v>
      </c>
      <c r="AC84" s="5" t="s">
        <v>173</v>
      </c>
      <c r="AD84" s="5">
        <v>0.34447381449284259</v>
      </c>
      <c r="AE84" s="18">
        <f t="shared" si="7"/>
        <v>0.32072167992379313</v>
      </c>
      <c r="AF84" s="5" t="s">
        <v>173</v>
      </c>
      <c r="AG84" s="19" t="s">
        <v>106</v>
      </c>
      <c r="AH84" s="19">
        <v>7.7002870028700281</v>
      </c>
      <c r="AI84" s="5" t="s">
        <v>188</v>
      </c>
      <c r="AJ84" s="5" t="s">
        <v>174</v>
      </c>
      <c r="AK84" s="5" t="s">
        <v>182</v>
      </c>
      <c r="AL84" s="5" t="s">
        <v>175</v>
      </c>
      <c r="AM84" s="5" t="s">
        <v>175</v>
      </c>
      <c r="AN84" s="5">
        <v>0.34218942189421891</v>
      </c>
      <c r="AO84" s="5">
        <v>4.1738417384173838E-2</v>
      </c>
      <c r="AP84" s="5" t="s">
        <v>183</v>
      </c>
      <c r="AQ84" s="5">
        <v>0.37457974579745795</v>
      </c>
      <c r="AR84" s="5" t="s">
        <v>183</v>
      </c>
      <c r="AS84" s="5"/>
      <c r="AT84" s="5"/>
      <c r="AU84" s="5"/>
      <c r="AV84" s="5"/>
      <c r="AW84" s="5"/>
      <c r="AX84" s="5">
        <v>130</v>
      </c>
      <c r="AY84" s="5" t="s">
        <v>176</v>
      </c>
      <c r="AZ84" s="5" t="s">
        <v>175</v>
      </c>
      <c r="BA84" s="5">
        <v>0.11527265670483215</v>
      </c>
      <c r="BB84" s="5" t="s">
        <v>174</v>
      </c>
      <c r="BC84" s="5">
        <v>0.84339219871919269</v>
      </c>
      <c r="BD84" s="5">
        <v>4.6998835629730253</v>
      </c>
      <c r="BE84" s="5">
        <v>1.2885697651853287</v>
      </c>
      <c r="BF84" s="5" t="s">
        <v>183</v>
      </c>
      <c r="BG84" s="5">
        <v>3.7321948379584708</v>
      </c>
      <c r="BH84" s="5">
        <v>0.26622355909179118</v>
      </c>
      <c r="BI84" s="18">
        <v>96</v>
      </c>
      <c r="BJ84" s="45" t="s">
        <v>106</v>
      </c>
      <c r="BK84" s="45" t="s">
        <v>106</v>
      </c>
      <c r="BL84" s="45" t="s">
        <v>106</v>
      </c>
      <c r="BM84" s="45" t="s">
        <v>106</v>
      </c>
      <c r="BN84" s="45" t="s">
        <v>106</v>
      </c>
      <c r="BO84" s="45" t="s">
        <v>106</v>
      </c>
      <c r="BP84" s="45" t="s">
        <v>106</v>
      </c>
      <c r="BQ84" s="45" t="s">
        <v>106</v>
      </c>
      <c r="BR84" s="45" t="s">
        <v>106</v>
      </c>
      <c r="BS84" s="45" t="s">
        <v>106</v>
      </c>
      <c r="BT84" s="45" t="s">
        <v>106</v>
      </c>
      <c r="BU84" s="45" t="s">
        <v>106</v>
      </c>
      <c r="BV84" s="45" t="s">
        <v>106</v>
      </c>
      <c r="BW84" s="45" t="s">
        <v>106</v>
      </c>
      <c r="BX84" s="45" t="s">
        <v>106</v>
      </c>
      <c r="BY84" s="45" t="s">
        <v>106</v>
      </c>
      <c r="BZ84" s="45" t="s">
        <v>106</v>
      </c>
      <c r="CA84" s="45" t="s">
        <v>106</v>
      </c>
      <c r="CB84" s="45" t="s">
        <v>106</v>
      </c>
      <c r="CC84" s="5" t="s">
        <v>106</v>
      </c>
      <c r="CD84" s="18" t="s">
        <v>106</v>
      </c>
      <c r="CE84" s="18" t="s">
        <v>106</v>
      </c>
      <c r="CF84" s="18" t="s">
        <v>106</v>
      </c>
      <c r="CG84" s="18" t="s">
        <v>106</v>
      </c>
      <c r="CH84" s="18" t="s">
        <v>106</v>
      </c>
      <c r="CI84" s="18" t="s">
        <v>106</v>
      </c>
      <c r="CJ84" s="18" t="s">
        <v>106</v>
      </c>
      <c r="CK84" s="18" t="s">
        <v>106</v>
      </c>
      <c r="CL84" s="18" t="s">
        <v>106</v>
      </c>
      <c r="CM84" s="18" t="s">
        <v>106</v>
      </c>
      <c r="CN84" s="18" t="s">
        <v>106</v>
      </c>
      <c r="CO84" s="18" t="s">
        <v>106</v>
      </c>
      <c r="CP84" s="18" t="s">
        <v>106</v>
      </c>
      <c r="CQ84" s="18" t="s">
        <v>106</v>
      </c>
      <c r="CR84" s="18" t="s">
        <v>106</v>
      </c>
      <c r="CS84" s="18" t="s">
        <v>106</v>
      </c>
      <c r="CT84" s="113" t="s">
        <v>106</v>
      </c>
    </row>
    <row r="85" spans="1:98" x14ac:dyDescent="0.2">
      <c r="A85" s="43" t="s">
        <v>62</v>
      </c>
      <c r="B85" s="14" t="s">
        <v>62</v>
      </c>
      <c r="C85" s="14" t="s">
        <v>80</v>
      </c>
      <c r="D85" s="14"/>
      <c r="E85" s="15"/>
      <c r="F85" s="15"/>
      <c r="G85" s="32">
        <v>42624</v>
      </c>
      <c r="H85" s="16">
        <v>2016</v>
      </c>
      <c r="I85" s="16" t="s">
        <v>63</v>
      </c>
      <c r="J85" s="16">
        <v>14</v>
      </c>
      <c r="K85" s="17">
        <v>0.96251266464033092</v>
      </c>
      <c r="L85" s="5">
        <v>3.1604718450923501</v>
      </c>
      <c r="M85" s="5">
        <v>0.10370961308336657</v>
      </c>
      <c r="N85" s="5">
        <v>0.5758875149581173</v>
      </c>
      <c r="O85" s="5">
        <v>2.7869964100518545</v>
      </c>
      <c r="P85" s="5">
        <v>2.3708615875548462</v>
      </c>
      <c r="Q85" s="5">
        <v>6.4</v>
      </c>
      <c r="R85" s="5">
        <v>5.7</v>
      </c>
      <c r="S85" s="5">
        <v>1.6718189070602314</v>
      </c>
      <c r="T85" s="5">
        <v>19.609274032708417</v>
      </c>
      <c r="U85" s="18">
        <f t="shared" si="3"/>
        <v>89.549016228244511</v>
      </c>
      <c r="V85" s="5" t="s">
        <v>164</v>
      </c>
      <c r="W85" s="5">
        <v>0.19383285346921655</v>
      </c>
      <c r="X85" s="5">
        <v>8.0440634189724872E-2</v>
      </c>
      <c r="Y85" s="5">
        <v>0.21676974112974051</v>
      </c>
      <c r="Z85" s="5">
        <v>2.4229106683652069E-2</v>
      </c>
      <c r="AA85" s="5">
        <v>3.4082276735003907E-2</v>
      </c>
      <c r="AB85" s="5">
        <v>3.6020605269696075E-2</v>
      </c>
      <c r="AC85" s="5" t="s">
        <v>173</v>
      </c>
      <c r="AD85" s="5">
        <v>0.58537521747703392</v>
      </c>
      <c r="AE85" s="18">
        <f t="shared" si="7"/>
        <v>0.56114611079338184</v>
      </c>
      <c r="AF85" s="5" t="s">
        <v>173</v>
      </c>
      <c r="AG85" s="19" t="s">
        <v>106</v>
      </c>
      <c r="AH85" s="19">
        <v>9.8341049382716044</v>
      </c>
      <c r="AI85" s="5" t="s">
        <v>188</v>
      </c>
      <c r="AJ85" s="5" t="s">
        <v>174</v>
      </c>
      <c r="AK85" s="5" t="s">
        <v>182</v>
      </c>
      <c r="AL85" s="5" t="s">
        <v>175</v>
      </c>
      <c r="AM85" s="5" t="s">
        <v>175</v>
      </c>
      <c r="AN85" s="5">
        <v>0.48894032921810698</v>
      </c>
      <c r="AO85" s="5">
        <v>0.10751028806584362</v>
      </c>
      <c r="AP85" s="5" t="s">
        <v>183</v>
      </c>
      <c r="AQ85" s="5">
        <v>0.30932784636488336</v>
      </c>
      <c r="AR85" s="5">
        <v>6.3237311385459516E-2</v>
      </c>
      <c r="AS85" s="5"/>
      <c r="AT85" s="5"/>
      <c r="AU85" s="5"/>
      <c r="AV85" s="5"/>
      <c r="AW85" s="5"/>
      <c r="AX85" s="5">
        <v>170.29438510392612</v>
      </c>
      <c r="AY85" s="5" t="s">
        <v>176</v>
      </c>
      <c r="AZ85" s="5" t="s">
        <v>175</v>
      </c>
      <c r="BA85" s="5" t="s">
        <v>182</v>
      </c>
      <c r="BB85" s="5" t="s">
        <v>174</v>
      </c>
      <c r="BC85" s="5">
        <v>0.49740184757505779</v>
      </c>
      <c r="BD85" s="5">
        <v>5.5020929561200926</v>
      </c>
      <c r="BE85" s="5">
        <v>1.5617782909930717</v>
      </c>
      <c r="BF85" s="5" t="s">
        <v>183</v>
      </c>
      <c r="BG85" s="5">
        <v>5.4318706697459582</v>
      </c>
      <c r="BH85" s="5">
        <v>0.2225534064665127</v>
      </c>
      <c r="BI85" s="18">
        <v>89</v>
      </c>
      <c r="BJ85" s="45" t="s">
        <v>106</v>
      </c>
      <c r="BK85" s="45" t="s">
        <v>106</v>
      </c>
      <c r="BL85" s="45" t="s">
        <v>106</v>
      </c>
      <c r="BM85" s="45" t="s">
        <v>106</v>
      </c>
      <c r="BN85" s="45" t="s">
        <v>106</v>
      </c>
      <c r="BO85" s="45" t="s">
        <v>106</v>
      </c>
      <c r="BP85" s="45" t="s">
        <v>106</v>
      </c>
      <c r="BQ85" s="45" t="s">
        <v>106</v>
      </c>
      <c r="BR85" s="45" t="s">
        <v>106</v>
      </c>
      <c r="BS85" s="45" t="s">
        <v>106</v>
      </c>
      <c r="BT85" s="45" t="s">
        <v>106</v>
      </c>
      <c r="BU85" s="45" t="s">
        <v>106</v>
      </c>
      <c r="BV85" s="45" t="s">
        <v>106</v>
      </c>
      <c r="BW85" s="45" t="s">
        <v>106</v>
      </c>
      <c r="BX85" s="45" t="s">
        <v>106</v>
      </c>
      <c r="BY85" s="45" t="s">
        <v>106</v>
      </c>
      <c r="BZ85" s="45" t="s">
        <v>106</v>
      </c>
      <c r="CA85" s="45" t="s">
        <v>106</v>
      </c>
      <c r="CB85" s="45" t="s">
        <v>106</v>
      </c>
      <c r="CC85" s="5" t="s">
        <v>106</v>
      </c>
      <c r="CD85" s="18" t="s">
        <v>106</v>
      </c>
      <c r="CE85" s="18" t="s">
        <v>106</v>
      </c>
      <c r="CF85" s="18" t="s">
        <v>106</v>
      </c>
      <c r="CG85" s="18" t="s">
        <v>106</v>
      </c>
      <c r="CH85" s="18" t="s">
        <v>106</v>
      </c>
      <c r="CI85" s="18" t="s">
        <v>106</v>
      </c>
      <c r="CJ85" s="18" t="s">
        <v>106</v>
      </c>
      <c r="CK85" s="18" t="s">
        <v>106</v>
      </c>
      <c r="CL85" s="18" t="s">
        <v>106</v>
      </c>
      <c r="CM85" s="18" t="s">
        <v>106</v>
      </c>
      <c r="CN85" s="18" t="s">
        <v>106</v>
      </c>
      <c r="CO85" s="18" t="s">
        <v>106</v>
      </c>
      <c r="CP85" s="18" t="s">
        <v>106</v>
      </c>
      <c r="CQ85" s="18" t="s">
        <v>106</v>
      </c>
      <c r="CR85" s="18" t="s">
        <v>106</v>
      </c>
      <c r="CS85" s="18" t="s">
        <v>106</v>
      </c>
      <c r="CT85" s="113" t="s">
        <v>106</v>
      </c>
    </row>
    <row r="86" spans="1:98" x14ac:dyDescent="0.2">
      <c r="A86" s="43" t="s">
        <v>107</v>
      </c>
      <c r="B86" s="14" t="s">
        <v>107</v>
      </c>
      <c r="C86" s="14" t="s">
        <v>106</v>
      </c>
      <c r="D86" s="14"/>
      <c r="E86" s="15"/>
      <c r="F86" s="15"/>
      <c r="G86" s="16" t="s">
        <v>106</v>
      </c>
      <c r="H86" s="16">
        <v>2015</v>
      </c>
      <c r="I86" s="16" t="s">
        <v>171</v>
      </c>
      <c r="J86" s="16"/>
      <c r="K86" s="17" t="s">
        <v>106</v>
      </c>
      <c r="L86" s="5" t="s">
        <v>106</v>
      </c>
      <c r="M86" s="6">
        <v>0.04</v>
      </c>
      <c r="N86" s="6">
        <v>0.05</v>
      </c>
      <c r="O86" s="6">
        <v>0.04</v>
      </c>
      <c r="P86" s="6">
        <v>0.03</v>
      </c>
      <c r="Q86" s="6">
        <v>0.03</v>
      </c>
      <c r="R86" s="6">
        <v>0.03</v>
      </c>
      <c r="S86" s="6">
        <v>0.03</v>
      </c>
      <c r="T86" s="6" t="s">
        <v>106</v>
      </c>
      <c r="U86" s="18" t="s">
        <v>106</v>
      </c>
      <c r="V86" s="6">
        <v>2.5000000000000001E-2</v>
      </c>
      <c r="W86" s="6">
        <v>0.02</v>
      </c>
      <c r="X86" s="6">
        <v>0.02</v>
      </c>
      <c r="Y86" s="6">
        <v>0.02</v>
      </c>
      <c r="Z86" s="6">
        <v>2.5000000000000001E-2</v>
      </c>
      <c r="AA86" s="6">
        <v>2.5000000000000001E-2</v>
      </c>
      <c r="AB86" s="6">
        <v>2.5000000000000001E-2</v>
      </c>
      <c r="AC86" s="6">
        <v>0.1</v>
      </c>
      <c r="AD86" s="6" t="s">
        <v>106</v>
      </c>
      <c r="AE86" s="28">
        <v>0.1</v>
      </c>
      <c r="AF86" s="5">
        <v>0.1</v>
      </c>
      <c r="AG86" s="19" t="s">
        <v>106</v>
      </c>
      <c r="AH86" s="19">
        <v>0.1</v>
      </c>
      <c r="AI86" s="5">
        <v>0.1</v>
      </c>
      <c r="AJ86" s="5">
        <v>0.02</v>
      </c>
      <c r="AK86" s="5">
        <v>0.1</v>
      </c>
      <c r="AL86" s="5">
        <v>0.1</v>
      </c>
      <c r="AM86" s="5">
        <v>0.1</v>
      </c>
      <c r="AN86" s="5">
        <v>0.05</v>
      </c>
      <c r="AO86" s="5">
        <v>0.01</v>
      </c>
      <c r="AP86" s="5">
        <v>0.1</v>
      </c>
      <c r="AQ86" s="5">
        <v>0.02</v>
      </c>
      <c r="AR86" s="5">
        <v>0.1</v>
      </c>
      <c r="AS86" s="5"/>
      <c r="AT86" s="5"/>
      <c r="AU86" s="5"/>
      <c r="AV86" s="5"/>
      <c r="AW86" s="5"/>
      <c r="AX86" s="5">
        <v>0.1</v>
      </c>
      <c r="AY86" s="5">
        <v>0.1</v>
      </c>
      <c r="AZ86" s="5">
        <v>0.02</v>
      </c>
      <c r="BA86" s="5">
        <v>0.1</v>
      </c>
      <c r="BB86" s="5">
        <v>0.05</v>
      </c>
      <c r="BC86" s="5">
        <v>0.1</v>
      </c>
      <c r="BD86" s="5">
        <v>0.05</v>
      </c>
      <c r="BE86" s="5">
        <v>0.01</v>
      </c>
      <c r="BF86" s="5">
        <v>0.1</v>
      </c>
      <c r="BG86" s="5">
        <v>0.02</v>
      </c>
      <c r="BH86" s="6">
        <v>0.04</v>
      </c>
      <c r="BI86" s="28"/>
      <c r="BJ86" s="45" t="s">
        <v>106</v>
      </c>
      <c r="BK86" s="45" t="s">
        <v>106</v>
      </c>
      <c r="BL86" s="45" t="s">
        <v>106</v>
      </c>
      <c r="BM86" s="45" t="s">
        <v>106</v>
      </c>
      <c r="BN86" s="45" t="s">
        <v>106</v>
      </c>
      <c r="BO86" s="45" t="s">
        <v>106</v>
      </c>
      <c r="BP86" s="45" t="s">
        <v>106</v>
      </c>
      <c r="BQ86" s="45" t="s">
        <v>106</v>
      </c>
      <c r="BR86" s="45" t="s">
        <v>106</v>
      </c>
      <c r="BS86" s="45" t="s">
        <v>106</v>
      </c>
      <c r="BT86" s="45" t="s">
        <v>106</v>
      </c>
      <c r="BU86" s="45" t="s">
        <v>106</v>
      </c>
      <c r="BV86" s="45" t="s">
        <v>106</v>
      </c>
      <c r="BW86" s="45" t="s">
        <v>106</v>
      </c>
      <c r="BX86" s="45" t="s">
        <v>106</v>
      </c>
      <c r="BY86" s="45" t="s">
        <v>106</v>
      </c>
      <c r="BZ86" s="45" t="s">
        <v>106</v>
      </c>
      <c r="CA86" s="45" t="s">
        <v>106</v>
      </c>
      <c r="CB86" s="45" t="s">
        <v>106</v>
      </c>
      <c r="CC86" s="5" t="s">
        <v>106</v>
      </c>
      <c r="CD86" s="18" t="s">
        <v>106</v>
      </c>
      <c r="CE86" s="18" t="s">
        <v>106</v>
      </c>
      <c r="CF86" s="18" t="s">
        <v>106</v>
      </c>
      <c r="CG86" s="18" t="s">
        <v>106</v>
      </c>
      <c r="CH86" s="18" t="s">
        <v>106</v>
      </c>
      <c r="CI86" s="18" t="s">
        <v>106</v>
      </c>
      <c r="CJ86" s="18" t="s">
        <v>106</v>
      </c>
      <c r="CK86" s="18" t="s">
        <v>106</v>
      </c>
      <c r="CL86" s="18" t="s">
        <v>106</v>
      </c>
      <c r="CM86" s="18" t="s">
        <v>106</v>
      </c>
      <c r="CN86" s="18" t="s">
        <v>106</v>
      </c>
      <c r="CO86" s="18" t="s">
        <v>106</v>
      </c>
      <c r="CP86" s="18" t="s">
        <v>106</v>
      </c>
      <c r="CQ86" s="18" t="s">
        <v>106</v>
      </c>
      <c r="CR86" s="18" t="s">
        <v>106</v>
      </c>
      <c r="CS86" s="18" t="s">
        <v>106</v>
      </c>
      <c r="CT86" s="113" t="s">
        <v>106</v>
      </c>
    </row>
    <row r="87" spans="1:98" x14ac:dyDescent="0.2">
      <c r="A87" s="43" t="s">
        <v>95</v>
      </c>
      <c r="B87" s="14" t="s">
        <v>95</v>
      </c>
      <c r="C87" s="14" t="s">
        <v>80</v>
      </c>
      <c r="D87" s="14"/>
      <c r="E87" s="15"/>
      <c r="F87" s="15"/>
      <c r="G87" s="32">
        <v>42251</v>
      </c>
      <c r="H87" s="16">
        <v>2015</v>
      </c>
      <c r="I87" s="16" t="s">
        <v>63</v>
      </c>
      <c r="J87" s="16">
        <v>10</v>
      </c>
      <c r="K87" s="17" t="s">
        <v>106</v>
      </c>
      <c r="L87" s="5" t="s">
        <v>106</v>
      </c>
      <c r="M87" s="5">
        <v>0.52</v>
      </c>
      <c r="N87" s="5">
        <v>1.3</v>
      </c>
      <c r="O87" s="5">
        <v>3</v>
      </c>
      <c r="P87" s="5">
        <v>2.4</v>
      </c>
      <c r="Q87" s="5">
        <v>5.5</v>
      </c>
      <c r="R87" s="5">
        <v>4.9000000000000004</v>
      </c>
      <c r="S87" s="5">
        <v>2.6</v>
      </c>
      <c r="T87" s="5">
        <f>SUM(M87:S87)</f>
        <v>20.220000000000002</v>
      </c>
      <c r="U87" s="18" t="s">
        <v>106</v>
      </c>
      <c r="V87" s="5" t="s">
        <v>191</v>
      </c>
      <c r="W87" s="5">
        <v>0.15</v>
      </c>
      <c r="X87" s="5">
        <v>0.1</v>
      </c>
      <c r="Y87" s="5">
        <v>0.16</v>
      </c>
      <c r="Z87" s="5" t="s">
        <v>191</v>
      </c>
      <c r="AA87" s="5">
        <v>0.05</v>
      </c>
      <c r="AB87" s="5">
        <v>3.1E-2</v>
      </c>
      <c r="AC87" s="5" t="s">
        <v>173</v>
      </c>
      <c r="AD87" s="5">
        <f>SUM(V87:AC87)</f>
        <v>0.49099999999999999</v>
      </c>
      <c r="AE87" s="18">
        <f>SUM(V87,W87,Y87,X87,AB87,AA87)</f>
        <v>0.49100000000000005</v>
      </c>
      <c r="AF87" s="5" t="s">
        <v>173</v>
      </c>
      <c r="AG87" s="19" t="s">
        <v>106</v>
      </c>
      <c r="AH87" s="19">
        <v>17.810970636215334</v>
      </c>
      <c r="AI87" s="5" t="s">
        <v>175</v>
      </c>
      <c r="AJ87" s="5" t="s">
        <v>175</v>
      </c>
      <c r="AK87" s="5" t="s">
        <v>182</v>
      </c>
      <c r="AL87" s="5" t="s">
        <v>175</v>
      </c>
      <c r="AM87" s="5" t="s">
        <v>175</v>
      </c>
      <c r="AN87" s="5">
        <v>0.58049806280587268</v>
      </c>
      <c r="AO87" s="5">
        <v>0.35098898858075034</v>
      </c>
      <c r="AP87" s="5" t="s">
        <v>192</v>
      </c>
      <c r="AQ87" s="5">
        <v>0.62009074225122351</v>
      </c>
      <c r="AR87" s="5">
        <v>6.7546900489396419E-2</v>
      </c>
      <c r="AS87" s="5"/>
      <c r="AT87" s="5"/>
      <c r="AU87" s="5"/>
      <c r="AV87" s="5"/>
      <c r="AW87" s="5"/>
      <c r="AX87" s="5">
        <v>210</v>
      </c>
      <c r="AY87" s="5" t="s">
        <v>175</v>
      </c>
      <c r="AZ87" s="5" t="s">
        <v>175</v>
      </c>
      <c r="BA87" s="5">
        <v>0.14761991279069767</v>
      </c>
      <c r="BB87" s="5" t="s">
        <v>175</v>
      </c>
      <c r="BC87" s="5">
        <v>0.2397937863372093</v>
      </c>
      <c r="BD87" s="5">
        <v>6.5649573037790701</v>
      </c>
      <c r="BE87" s="5">
        <v>3.7922420058139537</v>
      </c>
      <c r="BF87" s="5" t="s">
        <v>192</v>
      </c>
      <c r="BG87" s="5">
        <v>7.8546239098837223</v>
      </c>
      <c r="BH87" s="5">
        <v>0.34111555232558138</v>
      </c>
      <c r="BI87" s="18">
        <v>110</v>
      </c>
      <c r="BJ87" s="45" t="s">
        <v>106</v>
      </c>
      <c r="BK87" s="45" t="s">
        <v>106</v>
      </c>
      <c r="BL87" s="45" t="s">
        <v>106</v>
      </c>
      <c r="BM87" s="45" t="s">
        <v>106</v>
      </c>
      <c r="BN87" s="45" t="s">
        <v>106</v>
      </c>
      <c r="BO87" s="45" t="s">
        <v>106</v>
      </c>
      <c r="BP87" s="45" t="s">
        <v>106</v>
      </c>
      <c r="BQ87" s="45" t="s">
        <v>106</v>
      </c>
      <c r="BR87" s="45" t="s">
        <v>106</v>
      </c>
      <c r="BS87" s="45" t="s">
        <v>106</v>
      </c>
      <c r="BT87" s="45" t="s">
        <v>106</v>
      </c>
      <c r="BU87" s="45" t="s">
        <v>106</v>
      </c>
      <c r="BV87" s="45" t="s">
        <v>106</v>
      </c>
      <c r="BW87" s="45" t="s">
        <v>106</v>
      </c>
      <c r="BX87" s="45" t="s">
        <v>106</v>
      </c>
      <c r="BY87" s="45" t="s">
        <v>106</v>
      </c>
      <c r="BZ87" s="45" t="s">
        <v>106</v>
      </c>
      <c r="CA87" s="45" t="s">
        <v>106</v>
      </c>
      <c r="CB87" s="45" t="s">
        <v>106</v>
      </c>
      <c r="CC87" s="5" t="s">
        <v>106</v>
      </c>
      <c r="CD87" s="18" t="s">
        <v>106</v>
      </c>
      <c r="CE87" s="18" t="s">
        <v>106</v>
      </c>
      <c r="CF87" s="18" t="s">
        <v>106</v>
      </c>
      <c r="CG87" s="18" t="s">
        <v>106</v>
      </c>
      <c r="CH87" s="18" t="s">
        <v>106</v>
      </c>
      <c r="CI87" s="18" t="s">
        <v>106</v>
      </c>
      <c r="CJ87" s="18" t="s">
        <v>106</v>
      </c>
      <c r="CK87" s="18" t="s">
        <v>106</v>
      </c>
      <c r="CL87" s="18" t="s">
        <v>106</v>
      </c>
      <c r="CM87" s="18" t="s">
        <v>106</v>
      </c>
      <c r="CN87" s="18" t="s">
        <v>106</v>
      </c>
      <c r="CO87" s="18" t="s">
        <v>106</v>
      </c>
      <c r="CP87" s="18" t="s">
        <v>106</v>
      </c>
      <c r="CQ87" s="18" t="s">
        <v>106</v>
      </c>
      <c r="CR87" s="18" t="s">
        <v>106</v>
      </c>
      <c r="CS87" s="18" t="s">
        <v>106</v>
      </c>
      <c r="CT87" s="113" t="s">
        <v>106</v>
      </c>
    </row>
    <row r="88" spans="1:98" x14ac:dyDescent="0.2">
      <c r="A88" s="43" t="s">
        <v>296</v>
      </c>
      <c r="B88" s="14" t="s">
        <v>97</v>
      </c>
      <c r="C88" s="14" t="s">
        <v>80</v>
      </c>
      <c r="D88" s="14"/>
      <c r="E88" s="15"/>
      <c r="F88" s="15"/>
      <c r="G88" s="32">
        <v>42244</v>
      </c>
      <c r="H88" s="16">
        <v>2015</v>
      </c>
      <c r="I88" s="16" t="s">
        <v>63</v>
      </c>
      <c r="J88" s="16">
        <v>10</v>
      </c>
      <c r="K88" s="17" t="s">
        <v>106</v>
      </c>
      <c r="L88" s="5" t="s">
        <v>106</v>
      </c>
      <c r="M88" s="5">
        <v>0.56999999999999995</v>
      </c>
      <c r="N88" s="5">
        <v>1.4</v>
      </c>
      <c r="O88" s="5">
        <v>3.4</v>
      </c>
      <c r="P88" s="5">
        <v>2.8</v>
      </c>
      <c r="Q88" s="5">
        <v>5.3</v>
      </c>
      <c r="R88" s="5">
        <v>4.5999999999999996</v>
      </c>
      <c r="S88" s="5">
        <v>2</v>
      </c>
      <c r="T88" s="5">
        <f t="shared" ref="T88:T96" si="8">SUM(M88:S88)</f>
        <v>20.07</v>
      </c>
      <c r="U88" s="18" t="s">
        <v>106</v>
      </c>
      <c r="V88" s="5" t="s">
        <v>193</v>
      </c>
      <c r="W88" s="5">
        <v>0.17</v>
      </c>
      <c r="X88" s="5">
        <v>5.8000000000000003E-2</v>
      </c>
      <c r="Y88" s="5">
        <v>9.0999999999999998E-2</v>
      </c>
      <c r="Z88" s="5" t="s">
        <v>193</v>
      </c>
      <c r="AA88" s="5">
        <v>3.9E-2</v>
      </c>
      <c r="AB88" s="5" t="s">
        <v>193</v>
      </c>
      <c r="AC88" s="5" t="s">
        <v>173</v>
      </c>
      <c r="AD88" s="5">
        <f t="shared" ref="AD88:AD96" si="9">SUM(V88:AC88)</f>
        <v>0.35799999999999998</v>
      </c>
      <c r="AE88" s="18">
        <f t="shared" si="7"/>
        <v>0.35799999999999998</v>
      </c>
      <c r="AF88" s="5" t="s">
        <v>173</v>
      </c>
      <c r="AG88" s="19" t="s">
        <v>106</v>
      </c>
      <c r="AH88" s="19">
        <v>17.067451420029897</v>
      </c>
      <c r="AI88" s="5" t="s">
        <v>175</v>
      </c>
      <c r="AJ88" s="5">
        <v>0.2</v>
      </c>
      <c r="AK88" s="5" t="s">
        <v>182</v>
      </c>
      <c r="AL88" s="5" t="s">
        <v>175</v>
      </c>
      <c r="AM88" s="5" t="s">
        <v>175</v>
      </c>
      <c r="AN88" s="5">
        <v>1.1148659379671151</v>
      </c>
      <c r="AO88" s="5">
        <v>0.57291666666666663</v>
      </c>
      <c r="AP88" s="5" t="s">
        <v>192</v>
      </c>
      <c r="AQ88" s="5">
        <v>1.2548439835575487</v>
      </c>
      <c r="AR88" s="5" t="s">
        <v>182</v>
      </c>
      <c r="AS88" s="5"/>
      <c r="AT88" s="5"/>
      <c r="AU88" s="5"/>
      <c r="AV88" s="5"/>
      <c r="AW88" s="5"/>
      <c r="AX88" s="5">
        <v>200</v>
      </c>
      <c r="AY88" s="5" t="s">
        <v>175</v>
      </c>
      <c r="AZ88" s="5" t="s">
        <v>175</v>
      </c>
      <c r="BA88" s="5">
        <v>0.28710087082728586</v>
      </c>
      <c r="BB88" s="5" t="s">
        <v>175</v>
      </c>
      <c r="BC88" s="5">
        <v>0.32290003628447023</v>
      </c>
      <c r="BD88" s="5">
        <v>10.093164912917272</v>
      </c>
      <c r="BE88" s="5">
        <v>2.7707728592162555</v>
      </c>
      <c r="BF88" s="5" t="s">
        <v>192</v>
      </c>
      <c r="BG88" s="5">
        <v>10.510132438316401</v>
      </c>
      <c r="BH88" s="5">
        <v>0.1809687953555878</v>
      </c>
      <c r="BI88" s="18">
        <v>200</v>
      </c>
      <c r="BJ88" s="45" t="s">
        <v>106</v>
      </c>
      <c r="BK88" s="45" t="s">
        <v>106</v>
      </c>
      <c r="BL88" s="45" t="s">
        <v>106</v>
      </c>
      <c r="BM88" s="45" t="s">
        <v>106</v>
      </c>
      <c r="BN88" s="45" t="s">
        <v>106</v>
      </c>
      <c r="BO88" s="45" t="s">
        <v>106</v>
      </c>
      <c r="BP88" s="45" t="s">
        <v>106</v>
      </c>
      <c r="BQ88" s="45" t="s">
        <v>106</v>
      </c>
      <c r="BR88" s="45" t="s">
        <v>106</v>
      </c>
      <c r="BS88" s="45" t="s">
        <v>106</v>
      </c>
      <c r="BT88" s="45" t="s">
        <v>106</v>
      </c>
      <c r="BU88" s="45" t="s">
        <v>106</v>
      </c>
      <c r="BV88" s="45" t="s">
        <v>106</v>
      </c>
      <c r="BW88" s="45" t="s">
        <v>106</v>
      </c>
      <c r="BX88" s="45" t="s">
        <v>106</v>
      </c>
      <c r="BY88" s="45" t="s">
        <v>106</v>
      </c>
      <c r="BZ88" s="45" t="s">
        <v>106</v>
      </c>
      <c r="CA88" s="45" t="s">
        <v>106</v>
      </c>
      <c r="CB88" s="45" t="s">
        <v>106</v>
      </c>
      <c r="CC88" s="5" t="s">
        <v>106</v>
      </c>
      <c r="CD88" s="18" t="s">
        <v>106</v>
      </c>
      <c r="CE88" s="18" t="s">
        <v>106</v>
      </c>
      <c r="CF88" s="18" t="s">
        <v>106</v>
      </c>
      <c r="CG88" s="18" t="s">
        <v>106</v>
      </c>
      <c r="CH88" s="18" t="s">
        <v>106</v>
      </c>
      <c r="CI88" s="18" t="s">
        <v>106</v>
      </c>
      <c r="CJ88" s="18" t="s">
        <v>106</v>
      </c>
      <c r="CK88" s="18" t="s">
        <v>106</v>
      </c>
      <c r="CL88" s="18" t="s">
        <v>106</v>
      </c>
      <c r="CM88" s="18" t="s">
        <v>106</v>
      </c>
      <c r="CN88" s="18" t="s">
        <v>106</v>
      </c>
      <c r="CO88" s="18" t="s">
        <v>106</v>
      </c>
      <c r="CP88" s="18" t="s">
        <v>106</v>
      </c>
      <c r="CQ88" s="18" t="s">
        <v>106</v>
      </c>
      <c r="CR88" s="18" t="s">
        <v>106</v>
      </c>
      <c r="CS88" s="18" t="s">
        <v>106</v>
      </c>
      <c r="CT88" s="113" t="s">
        <v>106</v>
      </c>
    </row>
    <row r="89" spans="1:98" x14ac:dyDescent="0.2">
      <c r="A89" s="43" t="s">
        <v>94</v>
      </c>
      <c r="B89" s="14" t="s">
        <v>94</v>
      </c>
      <c r="C89" s="14" t="s">
        <v>80</v>
      </c>
      <c r="D89" s="14"/>
      <c r="E89" s="15"/>
      <c r="F89" s="15"/>
      <c r="G89" s="32">
        <v>42248</v>
      </c>
      <c r="H89" s="16">
        <v>2015</v>
      </c>
      <c r="I89" s="16" t="s">
        <v>63</v>
      </c>
      <c r="J89" s="16">
        <v>10</v>
      </c>
      <c r="K89" s="17" t="s">
        <v>106</v>
      </c>
      <c r="L89" s="5" t="s">
        <v>106</v>
      </c>
      <c r="M89" s="5" t="s">
        <v>194</v>
      </c>
      <c r="N89" s="5" t="s">
        <v>195</v>
      </c>
      <c r="O89" s="5">
        <v>0.6</v>
      </c>
      <c r="P89" s="5">
        <v>0.43</v>
      </c>
      <c r="Q89" s="5">
        <v>1.9</v>
      </c>
      <c r="R89" s="5">
        <v>1.5</v>
      </c>
      <c r="S89" s="5">
        <v>0.88</v>
      </c>
      <c r="T89" s="5">
        <f t="shared" si="8"/>
        <v>5.31</v>
      </c>
      <c r="U89" s="18" t="s">
        <v>106</v>
      </c>
      <c r="V89" s="5" t="s">
        <v>191</v>
      </c>
      <c r="W89" s="5">
        <v>6.0999999999999999E-2</v>
      </c>
      <c r="X89" s="5">
        <v>3.1E-2</v>
      </c>
      <c r="Y89" s="5">
        <v>5.5E-2</v>
      </c>
      <c r="Z89" s="5" t="s">
        <v>191</v>
      </c>
      <c r="AA89" s="5">
        <v>3.4000000000000002E-2</v>
      </c>
      <c r="AB89" s="5" t="s">
        <v>191</v>
      </c>
      <c r="AC89" s="5" t="s">
        <v>173</v>
      </c>
      <c r="AD89" s="5">
        <f t="shared" si="9"/>
        <v>0.18099999999999999</v>
      </c>
      <c r="AE89" s="18">
        <f t="shared" si="7"/>
        <v>0.18099999999999999</v>
      </c>
      <c r="AF89" s="5" t="s">
        <v>173</v>
      </c>
      <c r="AG89" s="19" t="s">
        <v>106</v>
      </c>
      <c r="AH89" s="19">
        <v>29.020143739244862</v>
      </c>
      <c r="AI89" s="5" t="s">
        <v>175</v>
      </c>
      <c r="AJ89" s="5" t="s">
        <v>175</v>
      </c>
      <c r="AK89" s="5" t="s">
        <v>182</v>
      </c>
      <c r="AL89" s="5" t="s">
        <v>175</v>
      </c>
      <c r="AM89" s="5" t="s">
        <v>175</v>
      </c>
      <c r="AN89" s="5">
        <v>1.0358867294260554</v>
      </c>
      <c r="AO89" s="5">
        <v>0.51245065290009106</v>
      </c>
      <c r="AP89" s="5" t="s">
        <v>192</v>
      </c>
      <c r="AQ89" s="5">
        <v>0.65511185342646017</v>
      </c>
      <c r="AR89" s="5">
        <v>0.12324121874683672</v>
      </c>
      <c r="AS89" s="5"/>
      <c r="AT89" s="5"/>
      <c r="AU89" s="5"/>
      <c r="AV89" s="5"/>
      <c r="AW89" s="5"/>
      <c r="AX89" s="5">
        <v>520</v>
      </c>
      <c r="AY89" s="5" t="s">
        <v>175</v>
      </c>
      <c r="AZ89" s="5" t="s">
        <v>175</v>
      </c>
      <c r="BA89" s="5">
        <v>0.55040733197556002</v>
      </c>
      <c r="BB89" s="5" t="s">
        <v>175</v>
      </c>
      <c r="BC89" s="5">
        <v>0.44802953156822811</v>
      </c>
      <c r="BD89" s="5">
        <v>12.002754582484727</v>
      </c>
      <c r="BE89" s="5">
        <v>8.9760692464358467</v>
      </c>
      <c r="BF89" s="5" t="s">
        <v>192</v>
      </c>
      <c r="BG89" s="5">
        <v>7.6846945010183294</v>
      </c>
      <c r="BH89" s="5">
        <v>0.49439918533604893</v>
      </c>
      <c r="BI89" s="18">
        <v>70</v>
      </c>
      <c r="BJ89" s="45" t="s">
        <v>106</v>
      </c>
      <c r="BK89" s="45" t="s">
        <v>106</v>
      </c>
      <c r="BL89" s="45" t="s">
        <v>106</v>
      </c>
      <c r="BM89" s="45" t="s">
        <v>106</v>
      </c>
      <c r="BN89" s="45" t="s">
        <v>106</v>
      </c>
      <c r="BO89" s="45" t="s">
        <v>106</v>
      </c>
      <c r="BP89" s="45" t="s">
        <v>106</v>
      </c>
      <c r="BQ89" s="45" t="s">
        <v>106</v>
      </c>
      <c r="BR89" s="45" t="s">
        <v>106</v>
      </c>
      <c r="BS89" s="45" t="s">
        <v>106</v>
      </c>
      <c r="BT89" s="45" t="s">
        <v>106</v>
      </c>
      <c r="BU89" s="45" t="s">
        <v>106</v>
      </c>
      <c r="BV89" s="45" t="s">
        <v>106</v>
      </c>
      <c r="BW89" s="45" t="s">
        <v>106</v>
      </c>
      <c r="BX89" s="45" t="s">
        <v>106</v>
      </c>
      <c r="BY89" s="45" t="s">
        <v>106</v>
      </c>
      <c r="BZ89" s="45" t="s">
        <v>106</v>
      </c>
      <c r="CA89" s="45" t="s">
        <v>106</v>
      </c>
      <c r="CB89" s="45" t="s">
        <v>106</v>
      </c>
      <c r="CC89" s="5" t="s">
        <v>106</v>
      </c>
      <c r="CD89" s="18" t="s">
        <v>106</v>
      </c>
      <c r="CE89" s="18" t="s">
        <v>106</v>
      </c>
      <c r="CF89" s="18" t="s">
        <v>106</v>
      </c>
      <c r="CG89" s="18" t="s">
        <v>106</v>
      </c>
      <c r="CH89" s="18" t="s">
        <v>106</v>
      </c>
      <c r="CI89" s="18" t="s">
        <v>106</v>
      </c>
      <c r="CJ89" s="18" t="s">
        <v>106</v>
      </c>
      <c r="CK89" s="18" t="s">
        <v>106</v>
      </c>
      <c r="CL89" s="18" t="s">
        <v>106</v>
      </c>
      <c r="CM89" s="18" t="s">
        <v>106</v>
      </c>
      <c r="CN89" s="18" t="s">
        <v>106</v>
      </c>
      <c r="CO89" s="18" t="s">
        <v>106</v>
      </c>
      <c r="CP89" s="18" t="s">
        <v>106</v>
      </c>
      <c r="CQ89" s="18" t="s">
        <v>106</v>
      </c>
      <c r="CR89" s="18" t="s">
        <v>106</v>
      </c>
      <c r="CS89" s="18" t="s">
        <v>106</v>
      </c>
      <c r="CT89" s="113" t="s">
        <v>106</v>
      </c>
    </row>
    <row r="90" spans="1:98" x14ac:dyDescent="0.2">
      <c r="A90" s="43" t="s">
        <v>302</v>
      </c>
      <c r="B90" s="14" t="s">
        <v>300</v>
      </c>
      <c r="C90" s="14" t="s">
        <v>80</v>
      </c>
      <c r="D90" s="14" t="s">
        <v>347</v>
      </c>
      <c r="E90" s="15"/>
      <c r="F90" s="15"/>
      <c r="G90" s="32">
        <v>42298</v>
      </c>
      <c r="H90" s="16">
        <v>2015</v>
      </c>
      <c r="I90" s="16" t="s">
        <v>63</v>
      </c>
      <c r="J90" s="16" t="s">
        <v>106</v>
      </c>
      <c r="K90" s="17" t="s">
        <v>106</v>
      </c>
      <c r="L90" s="5" t="s">
        <v>106</v>
      </c>
      <c r="M90" s="5">
        <v>0.48</v>
      </c>
      <c r="N90" s="5">
        <v>2.2000000000000002</v>
      </c>
      <c r="O90" s="5">
        <v>5.3</v>
      </c>
      <c r="P90" s="5">
        <v>3.5</v>
      </c>
      <c r="Q90" s="5">
        <v>6.2</v>
      </c>
      <c r="R90" s="5">
        <v>5.9</v>
      </c>
      <c r="S90" s="5">
        <v>2.2999999999999998</v>
      </c>
      <c r="T90" s="5">
        <f t="shared" si="8"/>
        <v>25.88</v>
      </c>
      <c r="U90" s="18" t="s">
        <v>106</v>
      </c>
      <c r="V90" s="5" t="s">
        <v>191</v>
      </c>
      <c r="W90" s="5">
        <v>3.5999999999999997E-2</v>
      </c>
      <c r="X90" s="5" t="s">
        <v>178</v>
      </c>
      <c r="Y90" s="5">
        <v>3.9E-2</v>
      </c>
      <c r="Z90" s="5" t="s">
        <v>191</v>
      </c>
      <c r="AA90" s="5">
        <v>3.6999999999999998E-2</v>
      </c>
      <c r="AB90" s="5" t="s">
        <v>191</v>
      </c>
      <c r="AC90" s="5" t="s">
        <v>173</v>
      </c>
      <c r="AD90" s="5">
        <f t="shared" si="9"/>
        <v>0.11199999999999999</v>
      </c>
      <c r="AE90" s="18">
        <f t="shared" si="7"/>
        <v>0.11199999999999999</v>
      </c>
      <c r="AF90" s="5" t="s">
        <v>173</v>
      </c>
      <c r="AG90" s="19" t="s">
        <v>106</v>
      </c>
      <c r="AH90" s="19">
        <v>16.593638896896323</v>
      </c>
      <c r="AI90" s="5" t="s">
        <v>175</v>
      </c>
      <c r="AJ90" s="5" t="s">
        <v>175</v>
      </c>
      <c r="AK90" s="5" t="s">
        <v>182</v>
      </c>
      <c r="AL90" s="5" t="s">
        <v>175</v>
      </c>
      <c r="AM90" s="5" t="s">
        <v>175</v>
      </c>
      <c r="AN90" s="5">
        <v>0.87475016815604889</v>
      </c>
      <c r="AO90" s="5">
        <v>6.5580859037186495E-2</v>
      </c>
      <c r="AP90" s="5" t="s">
        <v>192</v>
      </c>
      <c r="AQ90" s="5">
        <v>0.80732679926972228</v>
      </c>
      <c r="AR90" s="5">
        <v>0.16503315076390893</v>
      </c>
      <c r="AS90" s="5"/>
      <c r="AT90" s="5"/>
      <c r="AU90" s="5"/>
      <c r="AV90" s="5"/>
      <c r="AW90" s="5"/>
      <c r="AX90" s="18" t="s">
        <v>106</v>
      </c>
      <c r="AY90" s="18" t="s">
        <v>106</v>
      </c>
      <c r="AZ90" s="18" t="s">
        <v>106</v>
      </c>
      <c r="BA90" s="18" t="s">
        <v>106</v>
      </c>
      <c r="BB90" s="18" t="s">
        <v>106</v>
      </c>
      <c r="BC90" s="18" t="s">
        <v>106</v>
      </c>
      <c r="BD90" s="18" t="s">
        <v>106</v>
      </c>
      <c r="BE90" s="18" t="s">
        <v>106</v>
      </c>
      <c r="BF90" s="18" t="s">
        <v>106</v>
      </c>
      <c r="BG90" s="18" t="s">
        <v>106</v>
      </c>
      <c r="BH90" s="18" t="s">
        <v>106</v>
      </c>
      <c r="BI90" s="18">
        <v>520</v>
      </c>
      <c r="BJ90" s="45" t="s">
        <v>106</v>
      </c>
      <c r="BK90" s="45" t="s">
        <v>106</v>
      </c>
      <c r="BL90" s="45" t="s">
        <v>106</v>
      </c>
      <c r="BM90" s="45" t="s">
        <v>106</v>
      </c>
      <c r="BN90" s="45" t="s">
        <v>106</v>
      </c>
      <c r="BO90" s="45" t="s">
        <v>106</v>
      </c>
      <c r="BP90" s="45" t="s">
        <v>106</v>
      </c>
      <c r="BQ90" s="45" t="s">
        <v>106</v>
      </c>
      <c r="BR90" s="45" t="s">
        <v>106</v>
      </c>
      <c r="BS90" s="45" t="s">
        <v>106</v>
      </c>
      <c r="BT90" s="45" t="s">
        <v>106</v>
      </c>
      <c r="BU90" s="45" t="s">
        <v>106</v>
      </c>
      <c r="BV90" s="45" t="s">
        <v>106</v>
      </c>
      <c r="BW90" s="45" t="s">
        <v>106</v>
      </c>
      <c r="BX90" s="45" t="s">
        <v>106</v>
      </c>
      <c r="BY90" s="45" t="s">
        <v>106</v>
      </c>
      <c r="BZ90" s="45" t="s">
        <v>106</v>
      </c>
      <c r="CA90" s="45" t="s">
        <v>106</v>
      </c>
      <c r="CB90" s="45" t="s">
        <v>106</v>
      </c>
      <c r="CC90" s="5" t="s">
        <v>106</v>
      </c>
      <c r="CD90" s="18" t="s">
        <v>106</v>
      </c>
      <c r="CE90" s="18" t="s">
        <v>106</v>
      </c>
      <c r="CF90" s="18" t="s">
        <v>106</v>
      </c>
      <c r="CG90" s="18" t="s">
        <v>106</v>
      </c>
      <c r="CH90" s="18" t="s">
        <v>106</v>
      </c>
      <c r="CI90" s="18" t="s">
        <v>106</v>
      </c>
      <c r="CJ90" s="18" t="s">
        <v>106</v>
      </c>
      <c r="CK90" s="18" t="s">
        <v>106</v>
      </c>
      <c r="CL90" s="18" t="s">
        <v>106</v>
      </c>
      <c r="CM90" s="18" t="s">
        <v>106</v>
      </c>
      <c r="CN90" s="18" t="s">
        <v>106</v>
      </c>
      <c r="CO90" s="18" t="s">
        <v>106</v>
      </c>
      <c r="CP90" s="18" t="s">
        <v>106</v>
      </c>
      <c r="CQ90" s="18" t="s">
        <v>106</v>
      </c>
      <c r="CR90" s="18" t="s">
        <v>106</v>
      </c>
      <c r="CS90" s="18" t="s">
        <v>106</v>
      </c>
      <c r="CT90" s="113" t="s">
        <v>106</v>
      </c>
    </row>
    <row r="91" spans="1:98" x14ac:dyDescent="0.2">
      <c r="A91" s="43" t="s">
        <v>96</v>
      </c>
      <c r="B91" s="14" t="s">
        <v>301</v>
      </c>
      <c r="C91" s="14" t="s">
        <v>80</v>
      </c>
      <c r="D91" s="14"/>
      <c r="E91" s="15"/>
      <c r="F91" s="15"/>
      <c r="G91" s="32">
        <v>42298</v>
      </c>
      <c r="H91" s="16">
        <v>2015</v>
      </c>
      <c r="I91" s="16" t="s">
        <v>63</v>
      </c>
      <c r="J91" s="16">
        <v>20</v>
      </c>
      <c r="K91" s="17" t="s">
        <v>106</v>
      </c>
      <c r="L91" s="5" t="s">
        <v>106</v>
      </c>
      <c r="M91" s="5">
        <v>0.35</v>
      </c>
      <c r="N91" s="5">
        <v>2</v>
      </c>
      <c r="O91" s="5">
        <v>5.9</v>
      </c>
      <c r="P91" s="5">
        <v>3.2</v>
      </c>
      <c r="Q91" s="5">
        <v>6.8</v>
      </c>
      <c r="R91" s="5">
        <v>5.8</v>
      </c>
      <c r="S91" s="5">
        <v>2.8</v>
      </c>
      <c r="T91" s="5">
        <f t="shared" si="8"/>
        <v>26.85</v>
      </c>
      <c r="U91" s="18" t="s">
        <v>106</v>
      </c>
      <c r="V91" s="5" t="s">
        <v>191</v>
      </c>
      <c r="W91" s="5">
        <v>5.2999999999999999E-2</v>
      </c>
      <c r="X91" s="5">
        <v>3.5000000000000003E-2</v>
      </c>
      <c r="Y91" s="5">
        <v>2.8000000000000001E-2</v>
      </c>
      <c r="Z91" s="5" t="s">
        <v>191</v>
      </c>
      <c r="AA91" s="5" t="s">
        <v>191</v>
      </c>
      <c r="AB91" s="5" t="s">
        <v>191</v>
      </c>
      <c r="AC91" s="5" t="s">
        <v>173</v>
      </c>
      <c r="AD91" s="5">
        <f t="shared" si="9"/>
        <v>0.11599999999999999</v>
      </c>
      <c r="AE91" s="18">
        <f t="shared" si="7"/>
        <v>0.11600000000000001</v>
      </c>
      <c r="AF91" s="5" t="s">
        <v>173</v>
      </c>
      <c r="AG91" s="19" t="s">
        <v>106</v>
      </c>
      <c r="AH91" s="19">
        <v>15.003734827264239</v>
      </c>
      <c r="AI91" s="5" t="s">
        <v>175</v>
      </c>
      <c r="AJ91" s="5" t="s">
        <v>175</v>
      </c>
      <c r="AK91" s="5" t="s">
        <v>182</v>
      </c>
      <c r="AL91" s="5" t="s">
        <v>175</v>
      </c>
      <c r="AM91" s="5" t="s">
        <v>175</v>
      </c>
      <c r="AN91" s="5">
        <v>1.0675560224089635</v>
      </c>
      <c r="AO91" s="5">
        <v>0.22432306255835666</v>
      </c>
      <c r="AP91" s="5" t="s">
        <v>192</v>
      </c>
      <c r="AQ91" s="5">
        <v>0.78075163398692815</v>
      </c>
      <c r="AR91" s="5">
        <v>0.12394957983193279</v>
      </c>
      <c r="AS91" s="5"/>
      <c r="AT91" s="5"/>
      <c r="AU91" s="5"/>
      <c r="AV91" s="5"/>
      <c r="AW91" s="5"/>
      <c r="AX91" s="5">
        <v>140</v>
      </c>
      <c r="AY91" s="5" t="s">
        <v>175</v>
      </c>
      <c r="AZ91" s="5" t="s">
        <v>175</v>
      </c>
      <c r="BA91" s="5">
        <v>0.1107142857142857</v>
      </c>
      <c r="BB91" s="5" t="s">
        <v>175</v>
      </c>
      <c r="BC91" s="5">
        <v>0.40404591836734693</v>
      </c>
      <c r="BD91" s="5">
        <v>4.6803112244897953</v>
      </c>
      <c r="BE91" s="5">
        <v>1.7086734693877552</v>
      </c>
      <c r="BF91" s="5" t="s">
        <v>192</v>
      </c>
      <c r="BG91" s="5">
        <v>3.6187448979591839</v>
      </c>
      <c r="BH91" s="5">
        <v>0.4076530612244898</v>
      </c>
      <c r="BI91" s="18">
        <v>440</v>
      </c>
      <c r="BJ91" s="45" t="s">
        <v>106</v>
      </c>
      <c r="BK91" s="45" t="s">
        <v>106</v>
      </c>
      <c r="BL91" s="45" t="s">
        <v>106</v>
      </c>
      <c r="BM91" s="45" t="s">
        <v>106</v>
      </c>
      <c r="BN91" s="45" t="s">
        <v>106</v>
      </c>
      <c r="BO91" s="45" t="s">
        <v>106</v>
      </c>
      <c r="BP91" s="45" t="s">
        <v>106</v>
      </c>
      <c r="BQ91" s="45" t="s">
        <v>106</v>
      </c>
      <c r="BR91" s="45" t="s">
        <v>106</v>
      </c>
      <c r="BS91" s="45" t="s">
        <v>106</v>
      </c>
      <c r="BT91" s="45" t="s">
        <v>106</v>
      </c>
      <c r="BU91" s="45" t="s">
        <v>106</v>
      </c>
      <c r="BV91" s="45" t="s">
        <v>106</v>
      </c>
      <c r="BW91" s="45" t="s">
        <v>106</v>
      </c>
      <c r="BX91" s="45" t="s">
        <v>106</v>
      </c>
      <c r="BY91" s="45" t="s">
        <v>106</v>
      </c>
      <c r="BZ91" s="45" t="s">
        <v>106</v>
      </c>
      <c r="CA91" s="45" t="s">
        <v>106</v>
      </c>
      <c r="CB91" s="45" t="s">
        <v>106</v>
      </c>
      <c r="CC91" s="5" t="s">
        <v>106</v>
      </c>
      <c r="CD91" s="18" t="s">
        <v>106</v>
      </c>
      <c r="CE91" s="18" t="s">
        <v>106</v>
      </c>
      <c r="CF91" s="18" t="s">
        <v>106</v>
      </c>
      <c r="CG91" s="18" t="s">
        <v>106</v>
      </c>
      <c r="CH91" s="18" t="s">
        <v>106</v>
      </c>
      <c r="CI91" s="18" t="s">
        <v>106</v>
      </c>
      <c r="CJ91" s="18" t="s">
        <v>106</v>
      </c>
      <c r="CK91" s="18" t="s">
        <v>106</v>
      </c>
      <c r="CL91" s="18" t="s">
        <v>106</v>
      </c>
      <c r="CM91" s="18" t="s">
        <v>106</v>
      </c>
      <c r="CN91" s="18" t="s">
        <v>106</v>
      </c>
      <c r="CO91" s="18" t="s">
        <v>106</v>
      </c>
      <c r="CP91" s="18" t="s">
        <v>106</v>
      </c>
      <c r="CQ91" s="18" t="s">
        <v>106</v>
      </c>
      <c r="CR91" s="18" t="s">
        <v>106</v>
      </c>
      <c r="CS91" s="18" t="s">
        <v>106</v>
      </c>
      <c r="CT91" s="113" t="s">
        <v>106</v>
      </c>
    </row>
    <row r="92" spans="1:98" x14ac:dyDescent="0.2">
      <c r="A92" s="43" t="s">
        <v>65</v>
      </c>
      <c r="B92" s="14" t="s">
        <v>65</v>
      </c>
      <c r="C92" s="14" t="s">
        <v>80</v>
      </c>
      <c r="D92" s="14"/>
      <c r="E92" s="15"/>
      <c r="F92" s="15"/>
      <c r="G92" s="32">
        <v>42264</v>
      </c>
      <c r="H92" s="16">
        <v>2015</v>
      </c>
      <c r="I92" s="16" t="s">
        <v>63</v>
      </c>
      <c r="J92" s="16">
        <v>10</v>
      </c>
      <c r="K92" s="17" t="s">
        <v>106</v>
      </c>
      <c r="L92" s="5" t="s">
        <v>106</v>
      </c>
      <c r="M92" s="5">
        <v>0.79</v>
      </c>
      <c r="N92" s="5">
        <v>1.8</v>
      </c>
      <c r="O92" s="5">
        <v>3.3</v>
      </c>
      <c r="P92" s="5">
        <v>2.5</v>
      </c>
      <c r="Q92" s="5">
        <v>3.6</v>
      </c>
      <c r="R92" s="5">
        <v>3.5</v>
      </c>
      <c r="S92" s="5">
        <v>1.4</v>
      </c>
      <c r="T92" s="5">
        <f t="shared" si="8"/>
        <v>16.89</v>
      </c>
      <c r="U92" s="18" t="s">
        <v>106</v>
      </c>
      <c r="V92" s="5" t="s">
        <v>196</v>
      </c>
      <c r="W92" s="5">
        <v>0.14000000000000001</v>
      </c>
      <c r="X92" s="5">
        <v>6.9000000000000006E-2</v>
      </c>
      <c r="Y92" s="5">
        <v>0.14000000000000001</v>
      </c>
      <c r="Z92" s="5" t="s">
        <v>196</v>
      </c>
      <c r="AA92" s="5">
        <v>4.1000000000000002E-2</v>
      </c>
      <c r="AB92" s="5" t="s">
        <v>196</v>
      </c>
      <c r="AC92" s="5" t="s">
        <v>173</v>
      </c>
      <c r="AD92" s="5">
        <f t="shared" si="9"/>
        <v>0.39</v>
      </c>
      <c r="AE92" s="18">
        <f t="shared" si="7"/>
        <v>0.39</v>
      </c>
      <c r="AF92" s="5" t="s">
        <v>173</v>
      </c>
      <c r="AG92" s="19" t="s">
        <v>106</v>
      </c>
      <c r="AH92" s="19">
        <v>14.906136455389584</v>
      </c>
      <c r="AI92" s="5" t="s">
        <v>175</v>
      </c>
      <c r="AJ92" s="5" t="s">
        <v>175</v>
      </c>
      <c r="AK92" s="5" t="s">
        <v>182</v>
      </c>
      <c r="AL92" s="5" t="s">
        <v>175</v>
      </c>
      <c r="AM92" s="5" t="s">
        <v>175</v>
      </c>
      <c r="AN92" s="5">
        <v>0.44545064594267264</v>
      </c>
      <c r="AO92" s="5">
        <v>0.2152301170771094</v>
      </c>
      <c r="AP92" s="5" t="s">
        <v>192</v>
      </c>
      <c r="AQ92" s="5">
        <v>0.41399374243035925</v>
      </c>
      <c r="AR92" s="5">
        <v>8.8564796124343967E-2</v>
      </c>
      <c r="AS92" s="5"/>
      <c r="AT92" s="5"/>
      <c r="AU92" s="5"/>
      <c r="AV92" s="5"/>
      <c r="AW92" s="5"/>
      <c r="AX92" s="5">
        <v>210</v>
      </c>
      <c r="AY92" s="5" t="s">
        <v>175</v>
      </c>
      <c r="AZ92" s="5" t="s">
        <v>175</v>
      </c>
      <c r="BA92" s="5">
        <v>0.19270087916581477</v>
      </c>
      <c r="BB92" s="5" t="s">
        <v>175</v>
      </c>
      <c r="BC92" s="5">
        <v>0.40683398078102639</v>
      </c>
      <c r="BD92" s="5">
        <v>6.4677008791658146</v>
      </c>
      <c r="BE92" s="5">
        <v>3.9404007360457989</v>
      </c>
      <c r="BF92" s="5" t="s">
        <v>192</v>
      </c>
      <c r="BG92" s="5">
        <v>6.2220098139439788</v>
      </c>
      <c r="BH92" s="5">
        <v>0.80300552034348804</v>
      </c>
      <c r="BI92" s="18">
        <v>71</v>
      </c>
      <c r="BJ92" s="45" t="s">
        <v>106</v>
      </c>
      <c r="BK92" s="45" t="s">
        <v>106</v>
      </c>
      <c r="BL92" s="45" t="s">
        <v>106</v>
      </c>
      <c r="BM92" s="45" t="s">
        <v>106</v>
      </c>
      <c r="BN92" s="45" t="s">
        <v>106</v>
      </c>
      <c r="BO92" s="45" t="s">
        <v>106</v>
      </c>
      <c r="BP92" s="45" t="s">
        <v>106</v>
      </c>
      <c r="BQ92" s="45" t="s">
        <v>106</v>
      </c>
      <c r="BR92" s="45" t="s">
        <v>106</v>
      </c>
      <c r="BS92" s="45" t="s">
        <v>106</v>
      </c>
      <c r="BT92" s="45" t="s">
        <v>106</v>
      </c>
      <c r="BU92" s="45" t="s">
        <v>106</v>
      </c>
      <c r="BV92" s="45" t="s">
        <v>106</v>
      </c>
      <c r="BW92" s="45" t="s">
        <v>106</v>
      </c>
      <c r="BX92" s="45" t="s">
        <v>106</v>
      </c>
      <c r="BY92" s="45" t="s">
        <v>106</v>
      </c>
      <c r="BZ92" s="45" t="s">
        <v>106</v>
      </c>
      <c r="CA92" s="45" t="s">
        <v>106</v>
      </c>
      <c r="CB92" s="45" t="s">
        <v>106</v>
      </c>
      <c r="CC92" s="5" t="s">
        <v>106</v>
      </c>
      <c r="CD92" s="18" t="s">
        <v>106</v>
      </c>
      <c r="CE92" s="18" t="s">
        <v>106</v>
      </c>
      <c r="CF92" s="18" t="s">
        <v>106</v>
      </c>
      <c r="CG92" s="18" t="s">
        <v>106</v>
      </c>
      <c r="CH92" s="18" t="s">
        <v>106</v>
      </c>
      <c r="CI92" s="18" t="s">
        <v>106</v>
      </c>
      <c r="CJ92" s="18" t="s">
        <v>106</v>
      </c>
      <c r="CK92" s="18" t="s">
        <v>106</v>
      </c>
      <c r="CL92" s="18" t="s">
        <v>106</v>
      </c>
      <c r="CM92" s="18" t="s">
        <v>106</v>
      </c>
      <c r="CN92" s="18" t="s">
        <v>106</v>
      </c>
      <c r="CO92" s="18" t="s">
        <v>106</v>
      </c>
      <c r="CP92" s="18" t="s">
        <v>106</v>
      </c>
      <c r="CQ92" s="18" t="s">
        <v>106</v>
      </c>
      <c r="CR92" s="18" t="s">
        <v>106</v>
      </c>
      <c r="CS92" s="18" t="s">
        <v>106</v>
      </c>
      <c r="CT92" s="113" t="s">
        <v>106</v>
      </c>
    </row>
    <row r="93" spans="1:98" x14ac:dyDescent="0.2">
      <c r="A93" s="43" t="s">
        <v>98</v>
      </c>
      <c r="B93" s="14" t="s">
        <v>98</v>
      </c>
      <c r="C93" s="14" t="s">
        <v>80</v>
      </c>
      <c r="D93" s="14"/>
      <c r="E93" s="15"/>
      <c r="F93" s="15"/>
      <c r="G93" s="32">
        <v>42264</v>
      </c>
      <c r="H93" s="16">
        <v>2015</v>
      </c>
      <c r="I93" s="16" t="s">
        <v>63</v>
      </c>
      <c r="J93" s="16">
        <v>10</v>
      </c>
      <c r="K93" s="17" t="s">
        <v>106</v>
      </c>
      <c r="L93" s="5" t="s">
        <v>106</v>
      </c>
      <c r="M93" s="5" t="s">
        <v>194</v>
      </c>
      <c r="N93" s="5">
        <v>0.15</v>
      </c>
      <c r="O93" s="5">
        <v>0.86</v>
      </c>
      <c r="P93" s="5">
        <v>0.66</v>
      </c>
      <c r="Q93" s="5">
        <v>2.7</v>
      </c>
      <c r="R93" s="5">
        <v>2</v>
      </c>
      <c r="S93" s="5">
        <v>1.1000000000000001</v>
      </c>
      <c r="T93" s="5">
        <f t="shared" si="8"/>
        <v>7.4700000000000006</v>
      </c>
      <c r="U93" s="18" t="s">
        <v>106</v>
      </c>
      <c r="V93" s="5" t="s">
        <v>196</v>
      </c>
      <c r="W93" s="5">
        <v>0.11</v>
      </c>
      <c r="X93" s="5">
        <v>6.9000000000000006E-2</v>
      </c>
      <c r="Y93" s="5">
        <v>0.13</v>
      </c>
      <c r="Z93" s="5" t="s">
        <v>196</v>
      </c>
      <c r="AA93" s="5">
        <v>4.9000000000000002E-2</v>
      </c>
      <c r="AB93" s="5" t="s">
        <v>196</v>
      </c>
      <c r="AC93" s="5" t="s">
        <v>173</v>
      </c>
      <c r="AD93" s="5">
        <f t="shared" si="9"/>
        <v>0.35799999999999998</v>
      </c>
      <c r="AE93" s="18">
        <f t="shared" si="7"/>
        <v>0.35799999999999998</v>
      </c>
      <c r="AF93" s="5" t="s">
        <v>173</v>
      </c>
      <c r="AG93" s="19" t="s">
        <v>106</v>
      </c>
      <c r="AH93" s="19">
        <v>51.028662420382162</v>
      </c>
      <c r="AI93" s="5" t="s">
        <v>175</v>
      </c>
      <c r="AJ93" s="5" t="s">
        <v>175</v>
      </c>
      <c r="AK93" s="5" t="s">
        <v>182</v>
      </c>
      <c r="AL93" s="5" t="s">
        <v>175</v>
      </c>
      <c r="AM93" s="5" t="s">
        <v>175</v>
      </c>
      <c r="AN93" s="5">
        <v>1.7126884288747348</v>
      </c>
      <c r="AO93" s="5">
        <v>0.62234607218683646</v>
      </c>
      <c r="AP93" s="5" t="s">
        <v>192</v>
      </c>
      <c r="AQ93" s="5">
        <v>0.82079087048832278</v>
      </c>
      <c r="AR93" s="5">
        <v>9.3152866242038238E-2</v>
      </c>
      <c r="AS93" s="5"/>
      <c r="AT93" s="5"/>
      <c r="AU93" s="5"/>
      <c r="AV93" s="5"/>
      <c r="AW93" s="5"/>
      <c r="AX93" s="5">
        <v>750</v>
      </c>
      <c r="AY93" s="5" t="s">
        <v>175</v>
      </c>
      <c r="AZ93" s="5" t="s">
        <v>175</v>
      </c>
      <c r="BA93" s="5">
        <v>0.52939441604404236</v>
      </c>
      <c r="BB93" s="5" t="s">
        <v>175</v>
      </c>
      <c r="BC93" s="5">
        <v>0.46398446716476593</v>
      </c>
      <c r="BD93" s="5">
        <v>22.008164569406212</v>
      </c>
      <c r="BE93" s="5">
        <v>11.398446716476601</v>
      </c>
      <c r="BF93" s="5" t="s">
        <v>192</v>
      </c>
      <c r="BG93" s="5">
        <v>9.9354797483287438</v>
      </c>
      <c r="BH93" s="5">
        <v>0.60312622886354694</v>
      </c>
      <c r="BI93" s="18">
        <v>140</v>
      </c>
      <c r="BJ93" s="45" t="s">
        <v>106</v>
      </c>
      <c r="BK93" s="45" t="s">
        <v>106</v>
      </c>
      <c r="BL93" s="45" t="s">
        <v>106</v>
      </c>
      <c r="BM93" s="45" t="s">
        <v>106</v>
      </c>
      <c r="BN93" s="45" t="s">
        <v>106</v>
      </c>
      <c r="BO93" s="45" t="s">
        <v>106</v>
      </c>
      <c r="BP93" s="45" t="s">
        <v>106</v>
      </c>
      <c r="BQ93" s="45" t="s">
        <v>106</v>
      </c>
      <c r="BR93" s="45" t="s">
        <v>106</v>
      </c>
      <c r="BS93" s="45" t="s">
        <v>106</v>
      </c>
      <c r="BT93" s="45" t="s">
        <v>106</v>
      </c>
      <c r="BU93" s="45" t="s">
        <v>106</v>
      </c>
      <c r="BV93" s="45" t="s">
        <v>106</v>
      </c>
      <c r="BW93" s="45" t="s">
        <v>106</v>
      </c>
      <c r="BX93" s="45" t="s">
        <v>106</v>
      </c>
      <c r="BY93" s="45" t="s">
        <v>106</v>
      </c>
      <c r="BZ93" s="45" t="s">
        <v>106</v>
      </c>
      <c r="CA93" s="45" t="s">
        <v>106</v>
      </c>
      <c r="CB93" s="45" t="s">
        <v>106</v>
      </c>
      <c r="CC93" s="5" t="s">
        <v>106</v>
      </c>
      <c r="CD93" s="18" t="s">
        <v>106</v>
      </c>
      <c r="CE93" s="18" t="s">
        <v>106</v>
      </c>
      <c r="CF93" s="18" t="s">
        <v>106</v>
      </c>
      <c r="CG93" s="18" t="s">
        <v>106</v>
      </c>
      <c r="CH93" s="18" t="s">
        <v>106</v>
      </c>
      <c r="CI93" s="18" t="s">
        <v>106</v>
      </c>
      <c r="CJ93" s="18" t="s">
        <v>106</v>
      </c>
      <c r="CK93" s="18" t="s">
        <v>106</v>
      </c>
      <c r="CL93" s="18" t="s">
        <v>106</v>
      </c>
      <c r="CM93" s="18" t="s">
        <v>106</v>
      </c>
      <c r="CN93" s="18" t="s">
        <v>106</v>
      </c>
      <c r="CO93" s="18" t="s">
        <v>106</v>
      </c>
      <c r="CP93" s="18" t="s">
        <v>106</v>
      </c>
      <c r="CQ93" s="18" t="s">
        <v>106</v>
      </c>
      <c r="CR93" s="18" t="s">
        <v>106</v>
      </c>
      <c r="CS93" s="18" t="s">
        <v>106</v>
      </c>
      <c r="CT93" s="113" t="s">
        <v>106</v>
      </c>
    </row>
    <row r="94" spans="1:98" x14ac:dyDescent="0.2">
      <c r="A94" s="43" t="s">
        <v>99</v>
      </c>
      <c r="B94" s="14" t="s">
        <v>99</v>
      </c>
      <c r="C94" s="14" t="s">
        <v>80</v>
      </c>
      <c r="D94" s="14"/>
      <c r="E94" s="15"/>
      <c r="F94" s="15"/>
      <c r="G94" s="32">
        <v>42264</v>
      </c>
      <c r="H94" s="16">
        <v>2015</v>
      </c>
      <c r="I94" s="16" t="s">
        <v>63</v>
      </c>
      <c r="J94" s="16">
        <v>10</v>
      </c>
      <c r="K94" s="17" t="s">
        <v>106</v>
      </c>
      <c r="L94" s="5" t="s">
        <v>106</v>
      </c>
      <c r="M94" s="5" t="s">
        <v>194</v>
      </c>
      <c r="N94" s="5">
        <v>0.05</v>
      </c>
      <c r="O94" s="5">
        <v>0.34</v>
      </c>
      <c r="P94" s="5">
        <v>0.31</v>
      </c>
      <c r="Q94" s="5">
        <v>0.98</v>
      </c>
      <c r="R94" s="5">
        <v>0.83</v>
      </c>
      <c r="S94" s="5">
        <v>0.56000000000000005</v>
      </c>
      <c r="T94" s="5">
        <f t="shared" si="8"/>
        <v>3.07</v>
      </c>
      <c r="U94" s="18" t="s">
        <v>106</v>
      </c>
      <c r="V94" s="5" t="s">
        <v>193</v>
      </c>
      <c r="W94" s="5">
        <v>2.1000000000000001E-2</v>
      </c>
      <c r="X94" s="5" t="s">
        <v>178</v>
      </c>
      <c r="Y94" s="5">
        <v>3.7000000000000005E-2</v>
      </c>
      <c r="Z94" s="5" t="s">
        <v>193</v>
      </c>
      <c r="AA94" s="5" t="s">
        <v>193</v>
      </c>
      <c r="AB94" s="5" t="s">
        <v>193</v>
      </c>
      <c r="AC94" s="5" t="s">
        <v>173</v>
      </c>
      <c r="AD94" s="5">
        <f t="shared" si="9"/>
        <v>5.800000000000001E-2</v>
      </c>
      <c r="AE94" s="18">
        <f t="shared" si="7"/>
        <v>5.800000000000001E-2</v>
      </c>
      <c r="AF94" s="5" t="s">
        <v>173</v>
      </c>
      <c r="AG94" s="19" t="s">
        <v>106</v>
      </c>
      <c r="AH94" s="19">
        <v>5.1376970664538018</v>
      </c>
      <c r="AI94" s="5" t="s">
        <v>175</v>
      </c>
      <c r="AJ94" s="5" t="s">
        <v>175</v>
      </c>
      <c r="AK94" s="5" t="s">
        <v>182</v>
      </c>
      <c r="AL94" s="5" t="s">
        <v>175</v>
      </c>
      <c r="AM94" s="5">
        <v>0.13069497106365996</v>
      </c>
      <c r="AN94" s="5">
        <v>0.43040560766314112</v>
      </c>
      <c r="AO94" s="5">
        <v>0.12796846936739173</v>
      </c>
      <c r="AP94" s="5" t="s">
        <v>192</v>
      </c>
      <c r="AQ94" s="5">
        <v>0.28156555577728992</v>
      </c>
      <c r="AR94" s="5" t="s">
        <v>182</v>
      </c>
      <c r="AS94" s="5"/>
      <c r="AT94" s="5"/>
      <c r="AU94" s="5"/>
      <c r="AV94" s="5"/>
      <c r="AW94" s="5"/>
      <c r="AX94" s="5">
        <v>65.723857868020303</v>
      </c>
      <c r="AY94" s="5" t="s">
        <v>175</v>
      </c>
      <c r="AZ94" s="5" t="s">
        <v>175</v>
      </c>
      <c r="BA94" s="5">
        <v>0.12842639593908631</v>
      </c>
      <c r="BB94" s="5" t="s">
        <v>175</v>
      </c>
      <c r="BC94" s="5">
        <v>1.2263604060913704</v>
      </c>
      <c r="BD94" s="5">
        <v>4.2301573604060909</v>
      </c>
      <c r="BE94" s="5">
        <v>0.41472081218274109</v>
      </c>
      <c r="BF94" s="5">
        <v>0.4223350253807106</v>
      </c>
      <c r="BG94" s="5">
        <v>2.2602741116751273</v>
      </c>
      <c r="BH94" s="5">
        <v>9.4111675126903563E-2</v>
      </c>
      <c r="BI94" s="18">
        <v>45</v>
      </c>
      <c r="BJ94" s="45" t="s">
        <v>106</v>
      </c>
      <c r="BK94" s="45" t="s">
        <v>106</v>
      </c>
      <c r="BL94" s="45" t="s">
        <v>106</v>
      </c>
      <c r="BM94" s="45" t="s">
        <v>106</v>
      </c>
      <c r="BN94" s="45" t="s">
        <v>106</v>
      </c>
      <c r="BO94" s="45" t="s">
        <v>106</v>
      </c>
      <c r="BP94" s="45" t="s">
        <v>106</v>
      </c>
      <c r="BQ94" s="45" t="s">
        <v>106</v>
      </c>
      <c r="BR94" s="45" t="s">
        <v>106</v>
      </c>
      <c r="BS94" s="45" t="s">
        <v>106</v>
      </c>
      <c r="BT94" s="45" t="s">
        <v>106</v>
      </c>
      <c r="BU94" s="45" t="s">
        <v>106</v>
      </c>
      <c r="BV94" s="45" t="s">
        <v>106</v>
      </c>
      <c r="BW94" s="45" t="s">
        <v>106</v>
      </c>
      <c r="BX94" s="45" t="s">
        <v>106</v>
      </c>
      <c r="BY94" s="45" t="s">
        <v>106</v>
      </c>
      <c r="BZ94" s="45" t="s">
        <v>106</v>
      </c>
      <c r="CA94" s="45" t="s">
        <v>106</v>
      </c>
      <c r="CB94" s="45" t="s">
        <v>106</v>
      </c>
      <c r="CC94" s="5" t="s">
        <v>106</v>
      </c>
      <c r="CD94" s="18" t="s">
        <v>106</v>
      </c>
      <c r="CE94" s="18" t="s">
        <v>106</v>
      </c>
      <c r="CF94" s="18" t="s">
        <v>106</v>
      </c>
      <c r="CG94" s="18" t="s">
        <v>106</v>
      </c>
      <c r="CH94" s="18" t="s">
        <v>106</v>
      </c>
      <c r="CI94" s="18" t="s">
        <v>106</v>
      </c>
      <c r="CJ94" s="18" t="s">
        <v>106</v>
      </c>
      <c r="CK94" s="18" t="s">
        <v>106</v>
      </c>
      <c r="CL94" s="18" t="s">
        <v>106</v>
      </c>
      <c r="CM94" s="18" t="s">
        <v>106</v>
      </c>
      <c r="CN94" s="18" t="s">
        <v>106</v>
      </c>
      <c r="CO94" s="18" t="s">
        <v>106</v>
      </c>
      <c r="CP94" s="18" t="s">
        <v>106</v>
      </c>
      <c r="CQ94" s="18" t="s">
        <v>106</v>
      </c>
      <c r="CR94" s="18" t="s">
        <v>106</v>
      </c>
      <c r="CS94" s="18" t="s">
        <v>106</v>
      </c>
      <c r="CT94" s="113" t="s">
        <v>106</v>
      </c>
    </row>
    <row r="95" spans="1:98" x14ac:dyDescent="0.2">
      <c r="A95" s="43" t="s">
        <v>200</v>
      </c>
      <c r="B95" s="14" t="s">
        <v>200</v>
      </c>
      <c r="C95" s="14" t="s">
        <v>80</v>
      </c>
      <c r="D95" s="14"/>
      <c r="E95" s="15"/>
      <c r="F95" s="15"/>
      <c r="G95" s="32">
        <v>42264</v>
      </c>
      <c r="H95" s="16">
        <v>2015</v>
      </c>
      <c r="I95" s="16" t="s">
        <v>63</v>
      </c>
      <c r="J95" s="16">
        <v>10</v>
      </c>
      <c r="K95" s="17" t="s">
        <v>106</v>
      </c>
      <c r="L95" s="5" t="s">
        <v>106</v>
      </c>
      <c r="M95" s="5" t="s">
        <v>194</v>
      </c>
      <c r="N95" s="5">
        <v>0.17</v>
      </c>
      <c r="O95" s="5">
        <v>0.4</v>
      </c>
      <c r="P95" s="5">
        <v>0.24</v>
      </c>
      <c r="Q95" s="5">
        <v>0.63</v>
      </c>
      <c r="R95" s="5">
        <v>0.6</v>
      </c>
      <c r="S95" s="5">
        <v>0.32</v>
      </c>
      <c r="T95" s="5">
        <f t="shared" si="8"/>
        <v>2.36</v>
      </c>
      <c r="U95" s="18" t="s">
        <v>106</v>
      </c>
      <c r="V95" s="5" t="s">
        <v>196</v>
      </c>
      <c r="W95" s="5">
        <v>6.9000000000000006E-2</v>
      </c>
      <c r="X95" s="5" t="s">
        <v>172</v>
      </c>
      <c r="Y95" s="5">
        <v>7.0000000000000007E-2</v>
      </c>
      <c r="Z95" s="5" t="s">
        <v>196</v>
      </c>
      <c r="AA95" s="5">
        <v>3.1E-2</v>
      </c>
      <c r="AB95" s="5" t="s">
        <v>196</v>
      </c>
      <c r="AC95" s="5" t="s">
        <v>173</v>
      </c>
      <c r="AD95" s="5">
        <f t="shared" si="9"/>
        <v>0.17</v>
      </c>
      <c r="AE95" s="18">
        <f>SUM(V95,W95,Y95,X95,AB95,AA95)</f>
        <v>0.17</v>
      </c>
      <c r="AF95" s="5" t="s">
        <v>173</v>
      </c>
      <c r="AG95" s="19" t="s">
        <v>106</v>
      </c>
      <c r="AH95" s="19">
        <v>8.8438274665344583</v>
      </c>
      <c r="AI95" s="5" t="s">
        <v>175</v>
      </c>
      <c r="AJ95" s="5" t="s">
        <v>175</v>
      </c>
      <c r="AK95" s="5" t="s">
        <v>182</v>
      </c>
      <c r="AL95" s="5" t="s">
        <v>175</v>
      </c>
      <c r="AM95" s="5" t="s">
        <v>175</v>
      </c>
      <c r="AN95" s="5">
        <v>0.9205280118988598</v>
      </c>
      <c r="AO95" s="5">
        <v>1.0483391175012395</v>
      </c>
      <c r="AP95" s="5" t="s">
        <v>192</v>
      </c>
      <c r="AQ95" s="5">
        <v>0.96200793257312844</v>
      </c>
      <c r="AR95" s="5">
        <v>0.32994546355974219</v>
      </c>
      <c r="AS95" s="5"/>
      <c r="AT95" s="5"/>
      <c r="AU95" s="5"/>
      <c r="AV95" s="5"/>
      <c r="AW95" s="5"/>
      <c r="AX95" s="5">
        <v>99.011305241521072</v>
      </c>
      <c r="AY95" s="5" t="s">
        <v>175</v>
      </c>
      <c r="AZ95" s="5" t="s">
        <v>175</v>
      </c>
      <c r="BA95" s="5">
        <v>0.236896197327852</v>
      </c>
      <c r="BB95" s="5" t="s">
        <v>175</v>
      </c>
      <c r="BC95" s="5">
        <v>0.24045734840698868</v>
      </c>
      <c r="BD95" s="5">
        <v>9.7499537512846874</v>
      </c>
      <c r="BE95" s="5">
        <v>13.005652620760536</v>
      </c>
      <c r="BF95" s="5" t="s">
        <v>192</v>
      </c>
      <c r="BG95" s="5">
        <v>9.6468345323741023</v>
      </c>
      <c r="BH95" s="5">
        <v>3.2697841726618706</v>
      </c>
      <c r="BI95" s="18">
        <v>27</v>
      </c>
      <c r="BJ95" s="45" t="s">
        <v>106</v>
      </c>
      <c r="BK95" s="45" t="s">
        <v>106</v>
      </c>
      <c r="BL95" s="45" t="s">
        <v>106</v>
      </c>
      <c r="BM95" s="45" t="s">
        <v>106</v>
      </c>
      <c r="BN95" s="45" t="s">
        <v>106</v>
      </c>
      <c r="BO95" s="45" t="s">
        <v>106</v>
      </c>
      <c r="BP95" s="45" t="s">
        <v>106</v>
      </c>
      <c r="BQ95" s="45" t="s">
        <v>106</v>
      </c>
      <c r="BR95" s="45" t="s">
        <v>106</v>
      </c>
      <c r="BS95" s="45" t="s">
        <v>106</v>
      </c>
      <c r="BT95" s="45" t="s">
        <v>106</v>
      </c>
      <c r="BU95" s="45" t="s">
        <v>106</v>
      </c>
      <c r="BV95" s="45" t="s">
        <v>106</v>
      </c>
      <c r="BW95" s="45" t="s">
        <v>106</v>
      </c>
      <c r="BX95" s="45" t="s">
        <v>106</v>
      </c>
      <c r="BY95" s="45" t="s">
        <v>106</v>
      </c>
      <c r="BZ95" s="45" t="s">
        <v>106</v>
      </c>
      <c r="CA95" s="45" t="s">
        <v>106</v>
      </c>
      <c r="CB95" s="45" t="s">
        <v>106</v>
      </c>
      <c r="CC95" s="5" t="s">
        <v>106</v>
      </c>
      <c r="CD95" s="18" t="s">
        <v>106</v>
      </c>
      <c r="CE95" s="18" t="s">
        <v>106</v>
      </c>
      <c r="CF95" s="18" t="s">
        <v>106</v>
      </c>
      <c r="CG95" s="18" t="s">
        <v>106</v>
      </c>
      <c r="CH95" s="18" t="s">
        <v>106</v>
      </c>
      <c r="CI95" s="18" t="s">
        <v>106</v>
      </c>
      <c r="CJ95" s="18" t="s">
        <v>106</v>
      </c>
      <c r="CK95" s="18" t="s">
        <v>106</v>
      </c>
      <c r="CL95" s="18" t="s">
        <v>106</v>
      </c>
      <c r="CM95" s="18" t="s">
        <v>106</v>
      </c>
      <c r="CN95" s="18" t="s">
        <v>106</v>
      </c>
      <c r="CO95" s="18" t="s">
        <v>106</v>
      </c>
      <c r="CP95" s="18" t="s">
        <v>106</v>
      </c>
      <c r="CQ95" s="18" t="s">
        <v>106</v>
      </c>
      <c r="CR95" s="18" t="s">
        <v>106</v>
      </c>
      <c r="CS95" s="18" t="s">
        <v>106</v>
      </c>
      <c r="CT95" s="113" t="s">
        <v>106</v>
      </c>
    </row>
    <row r="96" spans="1:98" x14ac:dyDescent="0.2">
      <c r="A96" s="43" t="s">
        <v>66</v>
      </c>
      <c r="B96" s="14" t="s">
        <v>66</v>
      </c>
      <c r="C96" s="14" t="s">
        <v>80</v>
      </c>
      <c r="D96" s="14"/>
      <c r="E96" s="15"/>
      <c r="F96" s="15"/>
      <c r="G96" s="32">
        <v>42256</v>
      </c>
      <c r="H96" s="16">
        <v>2015</v>
      </c>
      <c r="I96" s="16" t="s">
        <v>63</v>
      </c>
      <c r="J96" s="16">
        <v>10</v>
      </c>
      <c r="K96" s="17" t="s">
        <v>106</v>
      </c>
      <c r="L96" s="5" t="s">
        <v>106</v>
      </c>
      <c r="M96" s="5">
        <v>9.4E-2</v>
      </c>
      <c r="N96" s="5">
        <v>0.47</v>
      </c>
      <c r="O96" s="5">
        <v>2.5</v>
      </c>
      <c r="P96" s="5">
        <v>1.8</v>
      </c>
      <c r="Q96" s="5">
        <v>5.3</v>
      </c>
      <c r="R96" s="5">
        <v>4</v>
      </c>
      <c r="S96" s="5">
        <v>2</v>
      </c>
      <c r="T96" s="5">
        <f t="shared" si="8"/>
        <v>16.164000000000001</v>
      </c>
      <c r="U96" s="18" t="s">
        <v>106</v>
      </c>
      <c r="V96" s="5" t="s">
        <v>191</v>
      </c>
      <c r="W96" s="5">
        <v>0.32</v>
      </c>
      <c r="X96" s="5">
        <v>9.2999999999999999E-2</v>
      </c>
      <c r="Y96" s="5">
        <v>0.17</v>
      </c>
      <c r="Z96" s="5" t="s">
        <v>191</v>
      </c>
      <c r="AA96" s="5">
        <v>5.6000000000000001E-2</v>
      </c>
      <c r="AB96" s="5">
        <v>2.7E-2</v>
      </c>
      <c r="AC96" s="5" t="s">
        <v>173</v>
      </c>
      <c r="AD96" s="5">
        <f t="shared" si="9"/>
        <v>0.66600000000000015</v>
      </c>
      <c r="AE96" s="18">
        <f t="shared" si="7"/>
        <v>0.66600000000000004</v>
      </c>
      <c r="AF96" s="5" t="s">
        <v>173</v>
      </c>
      <c r="AG96" s="19" t="s">
        <v>106</v>
      </c>
      <c r="AH96" s="19">
        <v>5.6907989616383032</v>
      </c>
      <c r="AI96" s="5" t="s">
        <v>175</v>
      </c>
      <c r="AJ96" s="5" t="s">
        <v>175</v>
      </c>
      <c r="AK96" s="5" t="s">
        <v>182</v>
      </c>
      <c r="AL96" s="5" t="s">
        <v>175</v>
      </c>
      <c r="AM96" s="5" t="s">
        <v>175</v>
      </c>
      <c r="AN96" s="5">
        <v>0.52913421786366699</v>
      </c>
      <c r="AO96" s="5">
        <v>0.16849341409479854</v>
      </c>
      <c r="AP96" s="5" t="s">
        <v>192</v>
      </c>
      <c r="AQ96" s="5">
        <v>0.2664984136140755</v>
      </c>
      <c r="AR96" s="5">
        <v>3.4948562638207871E-2</v>
      </c>
      <c r="AS96" s="5"/>
      <c r="AT96" s="5"/>
      <c r="AU96" s="5"/>
      <c r="AV96" s="5"/>
      <c r="AW96" s="5"/>
      <c r="AX96" s="5">
        <v>95.662537537537517</v>
      </c>
      <c r="AY96" s="5" t="s">
        <v>175</v>
      </c>
      <c r="AZ96" s="5" t="s">
        <v>175</v>
      </c>
      <c r="BA96" s="5" t="s">
        <v>182</v>
      </c>
      <c r="BB96" s="5" t="s">
        <v>175</v>
      </c>
      <c r="BC96" s="5">
        <v>0.36783502252252248</v>
      </c>
      <c r="BD96" s="5">
        <v>7.6076435810810805</v>
      </c>
      <c r="BE96" s="5">
        <v>2.2470908408408405</v>
      </c>
      <c r="BF96" s="5" t="s">
        <v>192</v>
      </c>
      <c r="BG96" s="5">
        <v>4.3227946696696691</v>
      </c>
      <c r="BH96" s="5">
        <v>0.25103228228228225</v>
      </c>
      <c r="BI96" s="18">
        <v>62</v>
      </c>
      <c r="BJ96" s="45" t="s">
        <v>106</v>
      </c>
      <c r="BK96" s="45" t="s">
        <v>106</v>
      </c>
      <c r="BL96" s="45" t="s">
        <v>106</v>
      </c>
      <c r="BM96" s="45" t="s">
        <v>106</v>
      </c>
      <c r="BN96" s="45" t="s">
        <v>106</v>
      </c>
      <c r="BO96" s="45" t="s">
        <v>106</v>
      </c>
      <c r="BP96" s="45" t="s">
        <v>106</v>
      </c>
      <c r="BQ96" s="45" t="s">
        <v>106</v>
      </c>
      <c r="BR96" s="45" t="s">
        <v>106</v>
      </c>
      <c r="BS96" s="45" t="s">
        <v>106</v>
      </c>
      <c r="BT96" s="45" t="s">
        <v>106</v>
      </c>
      <c r="BU96" s="45" t="s">
        <v>106</v>
      </c>
      <c r="BV96" s="45" t="s">
        <v>106</v>
      </c>
      <c r="BW96" s="45" t="s">
        <v>106</v>
      </c>
      <c r="BX96" s="45" t="s">
        <v>106</v>
      </c>
      <c r="BY96" s="45" t="s">
        <v>106</v>
      </c>
      <c r="BZ96" s="45" t="s">
        <v>106</v>
      </c>
      <c r="CA96" s="45" t="s">
        <v>106</v>
      </c>
      <c r="CB96" s="45" t="s">
        <v>106</v>
      </c>
      <c r="CC96" s="5" t="s">
        <v>106</v>
      </c>
      <c r="CD96" s="18" t="s">
        <v>106</v>
      </c>
      <c r="CE96" s="18" t="s">
        <v>106</v>
      </c>
      <c r="CF96" s="18" t="s">
        <v>106</v>
      </c>
      <c r="CG96" s="18" t="s">
        <v>106</v>
      </c>
      <c r="CH96" s="18" t="s">
        <v>106</v>
      </c>
      <c r="CI96" s="18" t="s">
        <v>106</v>
      </c>
      <c r="CJ96" s="18" t="s">
        <v>106</v>
      </c>
      <c r="CK96" s="18" t="s">
        <v>106</v>
      </c>
      <c r="CL96" s="18" t="s">
        <v>106</v>
      </c>
      <c r="CM96" s="18" t="s">
        <v>106</v>
      </c>
      <c r="CN96" s="18" t="s">
        <v>106</v>
      </c>
      <c r="CO96" s="18" t="s">
        <v>106</v>
      </c>
      <c r="CP96" s="18" t="s">
        <v>106</v>
      </c>
      <c r="CQ96" s="18" t="s">
        <v>106</v>
      </c>
      <c r="CR96" s="18" t="s">
        <v>106</v>
      </c>
      <c r="CS96" s="18" t="s">
        <v>106</v>
      </c>
      <c r="CT96" s="113" t="s">
        <v>106</v>
      </c>
    </row>
    <row r="97" spans="1:98" x14ac:dyDescent="0.2">
      <c r="A97" s="49" t="s">
        <v>296</v>
      </c>
      <c r="B97" s="93" t="s">
        <v>97</v>
      </c>
      <c r="C97" s="29" t="s">
        <v>80</v>
      </c>
      <c r="D97" s="29" t="s">
        <v>348</v>
      </c>
      <c r="E97" s="30"/>
      <c r="F97" s="31"/>
      <c r="G97" s="32">
        <v>41896</v>
      </c>
      <c r="H97" s="33">
        <v>2014</v>
      </c>
      <c r="I97" s="16" t="s">
        <v>116</v>
      </c>
      <c r="J97" s="16">
        <v>10</v>
      </c>
      <c r="K97" s="17" t="s">
        <v>106</v>
      </c>
      <c r="L97" s="5" t="s">
        <v>106</v>
      </c>
      <c r="M97" s="34">
        <v>1</v>
      </c>
      <c r="N97" s="34">
        <v>1.9</v>
      </c>
      <c r="O97" s="34">
        <v>6.2</v>
      </c>
      <c r="P97" s="34">
        <v>5.4</v>
      </c>
      <c r="Q97" s="34">
        <v>11</v>
      </c>
      <c r="R97" s="34">
        <v>9.6</v>
      </c>
      <c r="S97" s="34">
        <v>3.4</v>
      </c>
      <c r="T97" s="34">
        <v>39</v>
      </c>
      <c r="U97" s="18" t="s">
        <v>106</v>
      </c>
      <c r="V97" s="18" t="s">
        <v>103</v>
      </c>
      <c r="W97" s="5">
        <v>0.21</v>
      </c>
      <c r="X97" s="5">
        <v>8.2000000000000003E-2</v>
      </c>
      <c r="Y97" s="5">
        <v>0.1</v>
      </c>
      <c r="Z97" s="5" t="s">
        <v>117</v>
      </c>
      <c r="AA97" s="5" t="s">
        <v>117</v>
      </c>
      <c r="AB97" s="5" t="s">
        <v>117</v>
      </c>
      <c r="AC97" s="5" t="s">
        <v>118</v>
      </c>
      <c r="AD97" s="5">
        <v>0.39200000000000002</v>
      </c>
      <c r="AE97" s="18">
        <f t="shared" si="7"/>
        <v>0.39200000000000002</v>
      </c>
      <c r="AF97" s="34" t="s">
        <v>119</v>
      </c>
      <c r="AG97" s="19" t="s">
        <v>106</v>
      </c>
      <c r="AH97" s="35">
        <f>AX97/18.8</f>
        <v>4.787234042553191</v>
      </c>
      <c r="AI97" s="35">
        <f>AY97/18.8</f>
        <v>3.5638297872340428E-2</v>
      </c>
      <c r="AJ97" s="34" t="s">
        <v>90</v>
      </c>
      <c r="AK97" s="34">
        <f t="shared" ref="AK97:AK103" si="10">BA97/18.8</f>
        <v>2.2340425531914891E-2</v>
      </c>
      <c r="AL97" s="34" t="s">
        <v>90</v>
      </c>
      <c r="AM97" s="34">
        <f t="shared" ref="AM97:AO100" si="11">BC97/18.8</f>
        <v>5.0531914893617018E-2</v>
      </c>
      <c r="AN97" s="34">
        <f t="shared" si="11"/>
        <v>0.32978723404255317</v>
      </c>
      <c r="AO97" s="34">
        <f t="shared" si="11"/>
        <v>7.9787234042553182E-2</v>
      </c>
      <c r="AP97" s="34" t="s">
        <v>90</v>
      </c>
      <c r="AQ97" s="34" t="s">
        <v>90</v>
      </c>
      <c r="AR97" s="34" t="s">
        <v>106</v>
      </c>
      <c r="AS97" s="34"/>
      <c r="AT97" s="34"/>
      <c r="AU97" s="34"/>
      <c r="AV97" s="34"/>
      <c r="AW97" s="34"/>
      <c r="AX97" s="34">
        <v>90</v>
      </c>
      <c r="AY97" s="34">
        <v>0.67</v>
      </c>
      <c r="AZ97" s="34" t="s">
        <v>126</v>
      </c>
      <c r="BA97" s="34">
        <v>0.42</v>
      </c>
      <c r="BB97" s="34" t="s">
        <v>126</v>
      </c>
      <c r="BC97" s="34">
        <v>0.95</v>
      </c>
      <c r="BD97" s="34">
        <v>6.2</v>
      </c>
      <c r="BE97" s="34">
        <v>1.5</v>
      </c>
      <c r="BF97" s="34" t="s">
        <v>126</v>
      </c>
      <c r="BG97" s="34" t="s">
        <v>126</v>
      </c>
      <c r="BH97" s="18" t="s">
        <v>106</v>
      </c>
      <c r="BI97" s="5" t="s">
        <v>106</v>
      </c>
      <c r="BJ97" s="45" t="s">
        <v>106</v>
      </c>
      <c r="BK97" s="45" t="s">
        <v>106</v>
      </c>
      <c r="BL97" s="45" t="s">
        <v>106</v>
      </c>
      <c r="BM97" s="45" t="s">
        <v>106</v>
      </c>
      <c r="BN97" s="45" t="s">
        <v>106</v>
      </c>
      <c r="BO97" s="45" t="s">
        <v>106</v>
      </c>
      <c r="BP97" s="45" t="s">
        <v>106</v>
      </c>
      <c r="BQ97" s="45" t="s">
        <v>106</v>
      </c>
      <c r="BR97" s="45" t="s">
        <v>106</v>
      </c>
      <c r="BS97" s="45" t="s">
        <v>106</v>
      </c>
      <c r="BT97" s="45" t="s">
        <v>106</v>
      </c>
      <c r="BU97" s="45" t="s">
        <v>106</v>
      </c>
      <c r="BV97" s="45" t="s">
        <v>106</v>
      </c>
      <c r="BW97" s="45" t="s">
        <v>106</v>
      </c>
      <c r="BX97" s="45" t="s">
        <v>106</v>
      </c>
      <c r="BY97" s="45" t="s">
        <v>106</v>
      </c>
      <c r="BZ97" s="45" t="s">
        <v>106</v>
      </c>
      <c r="CA97" s="45" t="s">
        <v>106</v>
      </c>
      <c r="CB97" s="45" t="s">
        <v>106</v>
      </c>
      <c r="CC97" s="5" t="s">
        <v>106</v>
      </c>
      <c r="CD97" s="18" t="s">
        <v>106</v>
      </c>
      <c r="CE97" s="18" t="s">
        <v>106</v>
      </c>
      <c r="CF97" s="18" t="s">
        <v>106</v>
      </c>
      <c r="CG97" s="18" t="s">
        <v>106</v>
      </c>
      <c r="CH97" s="18" t="s">
        <v>106</v>
      </c>
      <c r="CI97" s="18" t="s">
        <v>106</v>
      </c>
      <c r="CJ97" s="18" t="s">
        <v>106</v>
      </c>
      <c r="CK97" s="18" t="s">
        <v>106</v>
      </c>
      <c r="CL97" s="18" t="s">
        <v>106</v>
      </c>
      <c r="CM97" s="18" t="s">
        <v>106</v>
      </c>
      <c r="CN97" s="18" t="s">
        <v>106</v>
      </c>
      <c r="CO97" s="18" t="s">
        <v>106</v>
      </c>
      <c r="CP97" s="18" t="s">
        <v>106</v>
      </c>
      <c r="CQ97" s="18" t="s">
        <v>106</v>
      </c>
      <c r="CR97" s="18" t="s">
        <v>106</v>
      </c>
      <c r="CS97" s="18" t="s">
        <v>106</v>
      </c>
      <c r="CT97" s="113" t="s">
        <v>106</v>
      </c>
    </row>
    <row r="98" spans="1:98" x14ac:dyDescent="0.2">
      <c r="A98" s="49" t="s">
        <v>95</v>
      </c>
      <c r="B98" s="93" t="s">
        <v>95</v>
      </c>
      <c r="C98" s="29" t="s">
        <v>80</v>
      </c>
      <c r="D98" s="29" t="s">
        <v>348</v>
      </c>
      <c r="E98" s="30"/>
      <c r="F98" s="31"/>
      <c r="G98" s="32">
        <v>41899</v>
      </c>
      <c r="H98" s="33">
        <v>2014</v>
      </c>
      <c r="I98" s="16" t="s">
        <v>116</v>
      </c>
      <c r="J98" s="16">
        <v>10</v>
      </c>
      <c r="K98" s="17" t="s">
        <v>106</v>
      </c>
      <c r="L98" s="5" t="s">
        <v>106</v>
      </c>
      <c r="M98" s="34">
        <v>0.95</v>
      </c>
      <c r="N98" s="34">
        <v>2</v>
      </c>
      <c r="O98" s="34">
        <v>6.2</v>
      </c>
      <c r="P98" s="34">
        <v>5</v>
      </c>
      <c r="Q98" s="34">
        <v>12</v>
      </c>
      <c r="R98" s="34">
        <v>11</v>
      </c>
      <c r="S98" s="34">
        <v>4.2</v>
      </c>
      <c r="T98" s="34">
        <v>42</v>
      </c>
      <c r="U98" s="18" t="s">
        <v>106</v>
      </c>
      <c r="V98" s="18" t="s">
        <v>102</v>
      </c>
      <c r="W98" s="5">
        <v>0.28000000000000003</v>
      </c>
      <c r="X98" s="5">
        <v>0.14000000000000001</v>
      </c>
      <c r="Y98" s="5">
        <v>0.28000000000000003</v>
      </c>
      <c r="Z98" s="5" t="s">
        <v>117</v>
      </c>
      <c r="AA98" s="5">
        <v>5.7000000000000002E-2</v>
      </c>
      <c r="AB98" s="5">
        <v>4.7E-2</v>
      </c>
      <c r="AC98" s="5" t="s">
        <v>120</v>
      </c>
      <c r="AD98" s="5">
        <v>0.80400000000000016</v>
      </c>
      <c r="AE98" s="18">
        <f>SUM(V98,W98,Y98,X98,AB98,AA98)</f>
        <v>0.80400000000000016</v>
      </c>
      <c r="AF98" s="34" t="s">
        <v>121</v>
      </c>
      <c r="AG98" s="19" t="s">
        <v>106</v>
      </c>
      <c r="AH98" s="35">
        <f>AX98/18.8</f>
        <v>9.5744680851063819</v>
      </c>
      <c r="AI98" s="35">
        <f>AY98/18.8</f>
        <v>4.5212765957446804E-2</v>
      </c>
      <c r="AJ98" s="34" t="s">
        <v>90</v>
      </c>
      <c r="AK98" s="34">
        <f t="shared" si="10"/>
        <v>6.382978723404255E-3</v>
      </c>
      <c r="AL98" s="34" t="s">
        <v>90</v>
      </c>
      <c r="AM98" s="34">
        <f t="shared" si="11"/>
        <v>1.1702127659574468E-2</v>
      </c>
      <c r="AN98" s="34">
        <f t="shared" si="11"/>
        <v>0.25</v>
      </c>
      <c r="AO98" s="34">
        <f t="shared" si="11"/>
        <v>0.20744680851063829</v>
      </c>
      <c r="AP98" s="34" t="s">
        <v>90</v>
      </c>
      <c r="AQ98" s="34" t="s">
        <v>90</v>
      </c>
      <c r="AR98" s="34" t="s">
        <v>106</v>
      </c>
      <c r="AS98" s="34"/>
      <c r="AT98" s="34"/>
      <c r="AU98" s="34"/>
      <c r="AV98" s="34"/>
      <c r="AW98" s="34"/>
      <c r="AX98" s="34">
        <v>180</v>
      </c>
      <c r="AY98" s="34">
        <v>0.85</v>
      </c>
      <c r="AZ98" s="34" t="s">
        <v>126</v>
      </c>
      <c r="BA98" s="34">
        <v>0.12</v>
      </c>
      <c r="BB98" s="34" t="s">
        <v>126</v>
      </c>
      <c r="BC98" s="34">
        <v>0.22</v>
      </c>
      <c r="BD98" s="34">
        <v>4.7</v>
      </c>
      <c r="BE98" s="34">
        <v>3.9</v>
      </c>
      <c r="BF98" s="34" t="s">
        <v>126</v>
      </c>
      <c r="BG98" s="34" t="s">
        <v>126</v>
      </c>
      <c r="BH98" s="18" t="s">
        <v>106</v>
      </c>
      <c r="BI98" s="5" t="s">
        <v>106</v>
      </c>
      <c r="BJ98" s="45" t="s">
        <v>106</v>
      </c>
      <c r="BK98" s="45" t="s">
        <v>106</v>
      </c>
      <c r="BL98" s="45" t="s">
        <v>106</v>
      </c>
      <c r="BM98" s="45" t="s">
        <v>106</v>
      </c>
      <c r="BN98" s="45" t="s">
        <v>106</v>
      </c>
      <c r="BO98" s="45" t="s">
        <v>106</v>
      </c>
      <c r="BP98" s="45" t="s">
        <v>106</v>
      </c>
      <c r="BQ98" s="45" t="s">
        <v>106</v>
      </c>
      <c r="BR98" s="45" t="s">
        <v>106</v>
      </c>
      <c r="BS98" s="45" t="s">
        <v>106</v>
      </c>
      <c r="BT98" s="45" t="s">
        <v>106</v>
      </c>
      <c r="BU98" s="45" t="s">
        <v>106</v>
      </c>
      <c r="BV98" s="45" t="s">
        <v>106</v>
      </c>
      <c r="BW98" s="45" t="s">
        <v>106</v>
      </c>
      <c r="BX98" s="45" t="s">
        <v>106</v>
      </c>
      <c r="BY98" s="45" t="s">
        <v>106</v>
      </c>
      <c r="BZ98" s="45" t="s">
        <v>106</v>
      </c>
      <c r="CA98" s="45" t="s">
        <v>106</v>
      </c>
      <c r="CB98" s="45" t="s">
        <v>106</v>
      </c>
      <c r="CC98" s="5" t="s">
        <v>106</v>
      </c>
      <c r="CD98" s="18" t="s">
        <v>106</v>
      </c>
      <c r="CE98" s="18" t="s">
        <v>106</v>
      </c>
      <c r="CF98" s="18" t="s">
        <v>106</v>
      </c>
      <c r="CG98" s="18" t="s">
        <v>106</v>
      </c>
      <c r="CH98" s="18" t="s">
        <v>106</v>
      </c>
      <c r="CI98" s="18" t="s">
        <v>106</v>
      </c>
      <c r="CJ98" s="18" t="s">
        <v>106</v>
      </c>
      <c r="CK98" s="18" t="s">
        <v>106</v>
      </c>
      <c r="CL98" s="18" t="s">
        <v>106</v>
      </c>
      <c r="CM98" s="18" t="s">
        <v>106</v>
      </c>
      <c r="CN98" s="18" t="s">
        <v>106</v>
      </c>
      <c r="CO98" s="18" t="s">
        <v>106</v>
      </c>
      <c r="CP98" s="18" t="s">
        <v>106</v>
      </c>
      <c r="CQ98" s="18" t="s">
        <v>106</v>
      </c>
      <c r="CR98" s="18" t="s">
        <v>106</v>
      </c>
      <c r="CS98" s="18" t="s">
        <v>106</v>
      </c>
      <c r="CT98" s="113" t="s">
        <v>106</v>
      </c>
    </row>
    <row r="99" spans="1:98" x14ac:dyDescent="0.2">
      <c r="A99" s="49" t="s">
        <v>94</v>
      </c>
      <c r="B99" s="93" t="s">
        <v>94</v>
      </c>
      <c r="C99" s="29" t="s">
        <v>80</v>
      </c>
      <c r="D99" s="29" t="s">
        <v>348</v>
      </c>
      <c r="E99" s="30"/>
      <c r="F99" s="31"/>
      <c r="G99" s="32">
        <v>41986</v>
      </c>
      <c r="H99" s="33">
        <v>2014</v>
      </c>
      <c r="I99" s="16" t="s">
        <v>116</v>
      </c>
      <c r="J99" s="16">
        <v>10</v>
      </c>
      <c r="K99" s="17" t="s">
        <v>106</v>
      </c>
      <c r="L99" s="5" t="s">
        <v>106</v>
      </c>
      <c r="M99" s="34" t="s">
        <v>122</v>
      </c>
      <c r="N99" s="34">
        <v>0.23</v>
      </c>
      <c r="O99" s="34">
        <v>1.7</v>
      </c>
      <c r="P99" s="34">
        <v>1.4</v>
      </c>
      <c r="Q99" s="34">
        <v>6.4</v>
      </c>
      <c r="R99" s="34">
        <v>5.4</v>
      </c>
      <c r="S99" s="34">
        <v>2.7</v>
      </c>
      <c r="T99" s="34">
        <v>18</v>
      </c>
      <c r="U99" s="18" t="s">
        <v>106</v>
      </c>
      <c r="V99" s="18" t="s">
        <v>102</v>
      </c>
      <c r="W99" s="5">
        <v>0.28000000000000003</v>
      </c>
      <c r="X99" s="5">
        <v>0.13</v>
      </c>
      <c r="Y99" s="5">
        <v>0.2</v>
      </c>
      <c r="Z99" s="5" t="s">
        <v>117</v>
      </c>
      <c r="AA99" s="5">
        <v>4.3999999999999997E-2</v>
      </c>
      <c r="AB99" s="5">
        <v>3.5000000000000003E-2</v>
      </c>
      <c r="AC99" s="5" t="s">
        <v>118</v>
      </c>
      <c r="AD99" s="5">
        <v>0.68900000000000017</v>
      </c>
      <c r="AE99" s="18">
        <f t="shared" si="7"/>
        <v>0.68900000000000017</v>
      </c>
      <c r="AF99" s="34" t="s">
        <v>121</v>
      </c>
      <c r="AG99" s="19" t="s">
        <v>106</v>
      </c>
      <c r="AH99" s="35">
        <f t="shared" ref="AH99:AH136" si="12">AX99/18.8</f>
        <v>11.702127659574467</v>
      </c>
      <c r="AI99" s="35">
        <f>AY99/18.8</f>
        <v>4.0425531914893613E-2</v>
      </c>
      <c r="AJ99" s="34">
        <f>AZ99/18.8</f>
        <v>1.276595744680851E-2</v>
      </c>
      <c r="AK99" s="34">
        <f t="shared" si="10"/>
        <v>5.8510638297872338E-3</v>
      </c>
      <c r="AL99" s="34" t="s">
        <v>90</v>
      </c>
      <c r="AM99" s="34">
        <f t="shared" si="11"/>
        <v>1.276595744680851E-2</v>
      </c>
      <c r="AN99" s="34">
        <f t="shared" si="11"/>
        <v>0.27659574468085107</v>
      </c>
      <c r="AO99" s="34">
        <f t="shared" si="11"/>
        <v>0.25</v>
      </c>
      <c r="AP99" s="34" t="s">
        <v>90</v>
      </c>
      <c r="AQ99" s="34" t="s">
        <v>90</v>
      </c>
      <c r="AR99" s="34" t="s">
        <v>106</v>
      </c>
      <c r="AS99" s="34"/>
      <c r="AT99" s="34"/>
      <c r="AU99" s="34"/>
      <c r="AV99" s="34"/>
      <c r="AW99" s="34"/>
      <c r="AX99" s="34">
        <v>220</v>
      </c>
      <c r="AY99" s="34">
        <v>0.76</v>
      </c>
      <c r="AZ99" s="34">
        <v>0.24</v>
      </c>
      <c r="BA99" s="34">
        <v>0.11</v>
      </c>
      <c r="BB99" s="34" t="s">
        <v>126</v>
      </c>
      <c r="BC99" s="34">
        <v>0.24</v>
      </c>
      <c r="BD99" s="34">
        <v>5.2</v>
      </c>
      <c r="BE99" s="34">
        <v>4.7</v>
      </c>
      <c r="BF99" s="34" t="s">
        <v>126</v>
      </c>
      <c r="BG99" s="34" t="s">
        <v>126</v>
      </c>
      <c r="BH99" s="18" t="s">
        <v>106</v>
      </c>
      <c r="BI99" s="5" t="s">
        <v>106</v>
      </c>
      <c r="BJ99" s="45" t="s">
        <v>106</v>
      </c>
      <c r="BK99" s="45" t="s">
        <v>106</v>
      </c>
      <c r="BL99" s="45" t="s">
        <v>106</v>
      </c>
      <c r="BM99" s="45" t="s">
        <v>106</v>
      </c>
      <c r="BN99" s="45" t="s">
        <v>106</v>
      </c>
      <c r="BO99" s="45" t="s">
        <v>106</v>
      </c>
      <c r="BP99" s="45" t="s">
        <v>106</v>
      </c>
      <c r="BQ99" s="45" t="s">
        <v>106</v>
      </c>
      <c r="BR99" s="45" t="s">
        <v>106</v>
      </c>
      <c r="BS99" s="45" t="s">
        <v>106</v>
      </c>
      <c r="BT99" s="45" t="s">
        <v>106</v>
      </c>
      <c r="BU99" s="45" t="s">
        <v>106</v>
      </c>
      <c r="BV99" s="45" t="s">
        <v>106</v>
      </c>
      <c r="BW99" s="45" t="s">
        <v>106</v>
      </c>
      <c r="BX99" s="45" t="s">
        <v>106</v>
      </c>
      <c r="BY99" s="45" t="s">
        <v>106</v>
      </c>
      <c r="BZ99" s="45" t="s">
        <v>106</v>
      </c>
      <c r="CA99" s="45" t="s">
        <v>106</v>
      </c>
      <c r="CB99" s="45" t="s">
        <v>106</v>
      </c>
      <c r="CC99" s="5" t="s">
        <v>106</v>
      </c>
      <c r="CD99" s="18" t="s">
        <v>106</v>
      </c>
      <c r="CE99" s="18" t="s">
        <v>106</v>
      </c>
      <c r="CF99" s="18" t="s">
        <v>106</v>
      </c>
      <c r="CG99" s="18" t="s">
        <v>106</v>
      </c>
      <c r="CH99" s="18" t="s">
        <v>106</v>
      </c>
      <c r="CI99" s="18" t="s">
        <v>106</v>
      </c>
      <c r="CJ99" s="18" t="s">
        <v>106</v>
      </c>
      <c r="CK99" s="18" t="s">
        <v>106</v>
      </c>
      <c r="CL99" s="18" t="s">
        <v>106</v>
      </c>
      <c r="CM99" s="18" t="s">
        <v>106</v>
      </c>
      <c r="CN99" s="18" t="s">
        <v>106</v>
      </c>
      <c r="CO99" s="18" t="s">
        <v>106</v>
      </c>
      <c r="CP99" s="18" t="s">
        <v>106</v>
      </c>
      <c r="CQ99" s="18" t="s">
        <v>106</v>
      </c>
      <c r="CR99" s="18" t="s">
        <v>106</v>
      </c>
      <c r="CS99" s="18" t="s">
        <v>106</v>
      </c>
      <c r="CT99" s="113" t="s">
        <v>106</v>
      </c>
    </row>
    <row r="100" spans="1:98" x14ac:dyDescent="0.2">
      <c r="A100" s="49" t="s">
        <v>96</v>
      </c>
      <c r="B100" s="93" t="s">
        <v>96</v>
      </c>
      <c r="C100" s="29" t="s">
        <v>80</v>
      </c>
      <c r="D100" s="29" t="s">
        <v>348</v>
      </c>
      <c r="E100" s="30"/>
      <c r="F100" s="31"/>
      <c r="G100" s="32">
        <v>41898</v>
      </c>
      <c r="H100" s="33">
        <v>2014</v>
      </c>
      <c r="I100" s="16" t="s">
        <v>116</v>
      </c>
      <c r="J100" s="16">
        <v>10</v>
      </c>
      <c r="K100" s="17" t="s">
        <v>106</v>
      </c>
      <c r="L100" s="5" t="s">
        <v>106</v>
      </c>
      <c r="M100" s="34">
        <v>0.4</v>
      </c>
      <c r="N100" s="34">
        <v>1.7</v>
      </c>
      <c r="O100" s="34">
        <v>6.6</v>
      </c>
      <c r="P100" s="34">
        <v>5.5</v>
      </c>
      <c r="Q100" s="34">
        <v>11</v>
      </c>
      <c r="R100" s="34">
        <v>11</v>
      </c>
      <c r="S100" s="34">
        <v>4.3</v>
      </c>
      <c r="T100" s="34">
        <v>41</v>
      </c>
      <c r="U100" s="18" t="s">
        <v>106</v>
      </c>
      <c r="V100" s="18" t="s">
        <v>102</v>
      </c>
      <c r="W100" s="5">
        <v>6.9000000000000006E-2</v>
      </c>
      <c r="X100" s="5">
        <v>4.4999999999999998E-2</v>
      </c>
      <c r="Y100" s="5">
        <v>3.7999999999999999E-2</v>
      </c>
      <c r="Z100" s="5">
        <v>5.1999999999999998E-2</v>
      </c>
      <c r="AA100" s="5" t="s">
        <v>123</v>
      </c>
      <c r="AB100" s="5" t="s">
        <v>123</v>
      </c>
      <c r="AC100" s="5" t="s">
        <v>124</v>
      </c>
      <c r="AD100" s="5">
        <v>0.20400000000000001</v>
      </c>
      <c r="AE100" s="18">
        <f>SUM(V100,W100,Y100,X100,AB100,AA100)</f>
        <v>0.15200000000000002</v>
      </c>
      <c r="AF100" s="34" t="s">
        <v>125</v>
      </c>
      <c r="AG100" s="19" t="s">
        <v>106</v>
      </c>
      <c r="AH100" s="35">
        <f t="shared" si="12"/>
        <v>6.914893617021276</v>
      </c>
      <c r="AI100" s="35">
        <f>AY100/18.8</f>
        <v>4.9468085106382981E-2</v>
      </c>
      <c r="AJ100" s="34">
        <f>AZ100/18.8</f>
        <v>2.3404255319148935E-2</v>
      </c>
      <c r="AK100" s="34">
        <f t="shared" si="10"/>
        <v>2.5000000000000001E-3</v>
      </c>
      <c r="AL100" s="34" t="s">
        <v>90</v>
      </c>
      <c r="AM100" s="34">
        <f t="shared" si="11"/>
        <v>2.7659574468085105E-2</v>
      </c>
      <c r="AN100" s="34">
        <f t="shared" si="11"/>
        <v>0.3457446808510638</v>
      </c>
      <c r="AO100" s="34">
        <f t="shared" si="11"/>
        <v>0.1702127659574468</v>
      </c>
      <c r="AP100" s="34" t="s">
        <v>90</v>
      </c>
      <c r="AQ100" s="34" t="s">
        <v>90</v>
      </c>
      <c r="AR100" s="34" t="s">
        <v>106</v>
      </c>
      <c r="AS100" s="34"/>
      <c r="AT100" s="34"/>
      <c r="AU100" s="34"/>
      <c r="AV100" s="34"/>
      <c r="AW100" s="34"/>
      <c r="AX100" s="34">
        <v>130</v>
      </c>
      <c r="AY100" s="34">
        <v>0.93</v>
      </c>
      <c r="AZ100" s="34">
        <v>0.44</v>
      </c>
      <c r="BA100" s="34">
        <v>4.7E-2</v>
      </c>
      <c r="BB100" s="34" t="s">
        <v>126</v>
      </c>
      <c r="BC100" s="34">
        <v>0.52</v>
      </c>
      <c r="BD100" s="34">
        <v>6.5</v>
      </c>
      <c r="BE100" s="34">
        <v>3.2</v>
      </c>
      <c r="BF100" s="34" t="s">
        <v>126</v>
      </c>
      <c r="BG100" s="34" t="s">
        <v>126</v>
      </c>
      <c r="BH100" s="18" t="s">
        <v>106</v>
      </c>
      <c r="BI100" s="5" t="s">
        <v>106</v>
      </c>
      <c r="BJ100" s="45" t="s">
        <v>106</v>
      </c>
      <c r="BK100" s="45" t="s">
        <v>106</v>
      </c>
      <c r="BL100" s="45" t="s">
        <v>106</v>
      </c>
      <c r="BM100" s="45" t="s">
        <v>106</v>
      </c>
      <c r="BN100" s="45" t="s">
        <v>106</v>
      </c>
      <c r="BO100" s="45" t="s">
        <v>106</v>
      </c>
      <c r="BP100" s="45" t="s">
        <v>106</v>
      </c>
      <c r="BQ100" s="45" t="s">
        <v>106</v>
      </c>
      <c r="BR100" s="45" t="s">
        <v>106</v>
      </c>
      <c r="BS100" s="45" t="s">
        <v>106</v>
      </c>
      <c r="BT100" s="45" t="s">
        <v>106</v>
      </c>
      <c r="BU100" s="45" t="s">
        <v>106</v>
      </c>
      <c r="BV100" s="45" t="s">
        <v>106</v>
      </c>
      <c r="BW100" s="45" t="s">
        <v>106</v>
      </c>
      <c r="BX100" s="45" t="s">
        <v>106</v>
      </c>
      <c r="BY100" s="45" t="s">
        <v>106</v>
      </c>
      <c r="BZ100" s="45" t="s">
        <v>106</v>
      </c>
      <c r="CA100" s="45" t="s">
        <v>106</v>
      </c>
      <c r="CB100" s="45" t="s">
        <v>106</v>
      </c>
      <c r="CC100" s="5" t="s">
        <v>106</v>
      </c>
      <c r="CD100" s="18" t="s">
        <v>106</v>
      </c>
      <c r="CE100" s="18" t="s">
        <v>106</v>
      </c>
      <c r="CF100" s="18" t="s">
        <v>106</v>
      </c>
      <c r="CG100" s="18" t="s">
        <v>106</v>
      </c>
      <c r="CH100" s="18" t="s">
        <v>106</v>
      </c>
      <c r="CI100" s="18" t="s">
        <v>106</v>
      </c>
      <c r="CJ100" s="18" t="s">
        <v>106</v>
      </c>
      <c r="CK100" s="18" t="s">
        <v>106</v>
      </c>
      <c r="CL100" s="18" t="s">
        <v>106</v>
      </c>
      <c r="CM100" s="18" t="s">
        <v>106</v>
      </c>
      <c r="CN100" s="18" t="s">
        <v>106</v>
      </c>
      <c r="CO100" s="18" t="s">
        <v>106</v>
      </c>
      <c r="CP100" s="18" t="s">
        <v>106</v>
      </c>
      <c r="CQ100" s="18" t="s">
        <v>106</v>
      </c>
      <c r="CR100" s="18" t="s">
        <v>106</v>
      </c>
      <c r="CS100" s="18" t="s">
        <v>106</v>
      </c>
      <c r="CT100" s="113" t="s">
        <v>106</v>
      </c>
    </row>
    <row r="101" spans="1:98" x14ac:dyDescent="0.2">
      <c r="A101" s="49" t="s">
        <v>296</v>
      </c>
      <c r="B101" s="93" t="s">
        <v>97</v>
      </c>
      <c r="C101" s="29" t="s">
        <v>80</v>
      </c>
      <c r="D101" s="29" t="s">
        <v>348</v>
      </c>
      <c r="E101" s="15"/>
      <c r="F101" s="15"/>
      <c r="G101" s="32">
        <v>41517</v>
      </c>
      <c r="H101" s="16">
        <v>2013</v>
      </c>
      <c r="I101" s="16" t="s">
        <v>116</v>
      </c>
      <c r="J101" s="16">
        <v>10</v>
      </c>
      <c r="K101" s="17">
        <v>0.72346398877015194</v>
      </c>
      <c r="L101" s="5" t="s">
        <v>106</v>
      </c>
      <c r="M101" s="5" t="s">
        <v>106</v>
      </c>
      <c r="N101" s="5" t="s">
        <v>106</v>
      </c>
      <c r="O101" s="5" t="s">
        <v>106</v>
      </c>
      <c r="P101" s="5" t="s">
        <v>106</v>
      </c>
      <c r="Q101" s="5" t="s">
        <v>106</v>
      </c>
      <c r="R101" s="5" t="s">
        <v>106</v>
      </c>
      <c r="S101" s="5" t="s">
        <v>106</v>
      </c>
      <c r="T101" s="5" t="s">
        <v>106</v>
      </c>
      <c r="U101" s="18" t="s">
        <v>106</v>
      </c>
      <c r="V101" s="5" t="s">
        <v>106</v>
      </c>
      <c r="W101" s="5" t="s">
        <v>106</v>
      </c>
      <c r="X101" s="5" t="s">
        <v>106</v>
      </c>
      <c r="Y101" s="5" t="s">
        <v>106</v>
      </c>
      <c r="Z101" s="5" t="s">
        <v>106</v>
      </c>
      <c r="AA101" s="5" t="s">
        <v>106</v>
      </c>
      <c r="AB101" s="5" t="s">
        <v>106</v>
      </c>
      <c r="AC101" s="5" t="s">
        <v>106</v>
      </c>
      <c r="AD101" s="5" t="s">
        <v>106</v>
      </c>
      <c r="AE101" s="18" t="s">
        <v>106</v>
      </c>
      <c r="AF101" s="5" t="s">
        <v>106</v>
      </c>
      <c r="AG101" s="19" t="s">
        <v>106</v>
      </c>
      <c r="AH101" s="35">
        <f t="shared" si="12"/>
        <v>16.648936170212764</v>
      </c>
      <c r="AI101" s="34" t="s">
        <v>90</v>
      </c>
      <c r="AJ101" s="34" t="s">
        <v>90</v>
      </c>
      <c r="AK101" s="34">
        <f t="shared" si="10"/>
        <v>4.6755319148936166E-2</v>
      </c>
      <c r="AL101" s="34" t="s">
        <v>106</v>
      </c>
      <c r="AM101" s="34" t="s">
        <v>106</v>
      </c>
      <c r="AN101" s="34" t="s">
        <v>106</v>
      </c>
      <c r="AO101" s="34" t="s">
        <v>106</v>
      </c>
      <c r="AP101" s="34" t="s">
        <v>106</v>
      </c>
      <c r="AQ101" s="34" t="s">
        <v>106</v>
      </c>
      <c r="AR101" s="34" t="s">
        <v>106</v>
      </c>
      <c r="AS101" s="34"/>
      <c r="AT101" s="34"/>
      <c r="AU101" s="34"/>
      <c r="AV101" s="34"/>
      <c r="AW101" s="34"/>
      <c r="AX101" s="34">
        <v>313</v>
      </c>
      <c r="AY101" s="34" t="s">
        <v>126</v>
      </c>
      <c r="AZ101" s="34" t="s">
        <v>126</v>
      </c>
      <c r="BA101" s="34">
        <v>0.879</v>
      </c>
      <c r="BB101" s="18" t="s">
        <v>106</v>
      </c>
      <c r="BC101" s="18" t="s">
        <v>106</v>
      </c>
      <c r="BD101" s="18" t="s">
        <v>106</v>
      </c>
      <c r="BE101" s="18" t="s">
        <v>106</v>
      </c>
      <c r="BF101" s="18" t="s">
        <v>106</v>
      </c>
      <c r="BG101" s="18" t="s">
        <v>106</v>
      </c>
      <c r="BH101" s="18" t="s">
        <v>106</v>
      </c>
      <c r="BI101" s="5" t="s">
        <v>106</v>
      </c>
      <c r="BJ101" s="45" t="s">
        <v>106</v>
      </c>
      <c r="BK101" s="45" t="s">
        <v>106</v>
      </c>
      <c r="BL101" s="45" t="s">
        <v>106</v>
      </c>
      <c r="BM101" s="45" t="s">
        <v>106</v>
      </c>
      <c r="BN101" s="45" t="s">
        <v>106</v>
      </c>
      <c r="BO101" s="45" t="s">
        <v>106</v>
      </c>
      <c r="BP101" s="45" t="s">
        <v>106</v>
      </c>
      <c r="BQ101" s="45" t="s">
        <v>106</v>
      </c>
      <c r="BR101" s="45" t="s">
        <v>106</v>
      </c>
      <c r="BS101" s="45" t="s">
        <v>106</v>
      </c>
      <c r="BT101" s="45" t="s">
        <v>106</v>
      </c>
      <c r="BU101" s="45" t="s">
        <v>106</v>
      </c>
      <c r="BV101" s="45" t="s">
        <v>106</v>
      </c>
      <c r="BW101" s="45" t="s">
        <v>106</v>
      </c>
      <c r="BX101" s="45" t="s">
        <v>106</v>
      </c>
      <c r="BY101" s="45" t="s">
        <v>106</v>
      </c>
      <c r="BZ101" s="45" t="s">
        <v>106</v>
      </c>
      <c r="CA101" s="45" t="s">
        <v>106</v>
      </c>
      <c r="CB101" s="45" t="s">
        <v>106</v>
      </c>
      <c r="CC101" s="5" t="s">
        <v>106</v>
      </c>
      <c r="CD101" s="96">
        <v>93.000274130019179</v>
      </c>
      <c r="CE101" s="96">
        <v>250</v>
      </c>
      <c r="CF101" s="96">
        <v>790</v>
      </c>
      <c r="CG101" s="96">
        <v>650</v>
      </c>
      <c r="CH101" s="96">
        <v>1300</v>
      </c>
      <c r="CI101" s="96">
        <v>1200</v>
      </c>
      <c r="CJ101" s="96">
        <v>400</v>
      </c>
      <c r="CK101" s="96">
        <v>4700</v>
      </c>
      <c r="CL101" s="97">
        <v>35.633283657609191</v>
      </c>
      <c r="CM101" s="98">
        <v>9.6430277939406324</v>
      </c>
      <c r="CN101" s="97">
        <v>10.989990406427578</v>
      </c>
      <c r="CO101" s="98" t="s">
        <v>338</v>
      </c>
      <c r="CP101" s="98">
        <v>3.5957958992964181</v>
      </c>
      <c r="CQ101" s="98">
        <v>7.1021665022038949</v>
      </c>
      <c r="CR101" s="98" t="s">
        <v>339</v>
      </c>
      <c r="CS101" s="97">
        <v>67</v>
      </c>
      <c r="CT101" s="114" t="s">
        <v>340</v>
      </c>
    </row>
    <row r="102" spans="1:98" x14ac:dyDescent="0.2">
      <c r="A102" s="49" t="s">
        <v>95</v>
      </c>
      <c r="B102" s="93" t="s">
        <v>95</v>
      </c>
      <c r="C102" s="29" t="s">
        <v>80</v>
      </c>
      <c r="D102" s="29" t="s">
        <v>348</v>
      </c>
      <c r="E102" s="15"/>
      <c r="F102" s="15"/>
      <c r="G102" s="32">
        <v>41514</v>
      </c>
      <c r="H102" s="16">
        <v>2013</v>
      </c>
      <c r="I102" s="16" t="s">
        <v>116</v>
      </c>
      <c r="J102" s="16">
        <v>10</v>
      </c>
      <c r="K102" s="17">
        <v>0.6</v>
      </c>
      <c r="L102" s="5" t="s">
        <v>106</v>
      </c>
      <c r="M102" s="5" t="s">
        <v>106</v>
      </c>
      <c r="N102" s="5" t="s">
        <v>106</v>
      </c>
      <c r="O102" s="5" t="s">
        <v>106</v>
      </c>
      <c r="P102" s="5" t="s">
        <v>106</v>
      </c>
      <c r="Q102" s="5" t="s">
        <v>106</v>
      </c>
      <c r="R102" s="5" t="s">
        <v>106</v>
      </c>
      <c r="S102" s="5" t="s">
        <v>106</v>
      </c>
      <c r="T102" s="5" t="s">
        <v>106</v>
      </c>
      <c r="U102" s="18" t="s">
        <v>106</v>
      </c>
      <c r="V102" s="5" t="s">
        <v>106</v>
      </c>
      <c r="W102" s="5" t="s">
        <v>106</v>
      </c>
      <c r="X102" s="5" t="s">
        <v>106</v>
      </c>
      <c r="Y102" s="5" t="s">
        <v>106</v>
      </c>
      <c r="Z102" s="5" t="s">
        <v>106</v>
      </c>
      <c r="AA102" s="5" t="s">
        <v>106</v>
      </c>
      <c r="AB102" s="5" t="s">
        <v>106</v>
      </c>
      <c r="AC102" s="5" t="s">
        <v>106</v>
      </c>
      <c r="AD102" s="5" t="s">
        <v>106</v>
      </c>
      <c r="AE102" s="18" t="s">
        <v>106</v>
      </c>
      <c r="AF102" s="5" t="s">
        <v>106</v>
      </c>
      <c r="AG102" s="19" t="s">
        <v>106</v>
      </c>
      <c r="AH102" s="35">
        <f t="shared" si="12"/>
        <v>9.8936170212765955</v>
      </c>
      <c r="AI102" s="34" t="s">
        <v>90</v>
      </c>
      <c r="AJ102" s="34" t="s">
        <v>90</v>
      </c>
      <c r="AK102" s="34">
        <f t="shared" si="10"/>
        <v>4.1382978723404254E-2</v>
      </c>
      <c r="AL102" s="34" t="s">
        <v>106</v>
      </c>
      <c r="AM102" s="34" t="s">
        <v>106</v>
      </c>
      <c r="AN102" s="34" t="s">
        <v>106</v>
      </c>
      <c r="AO102" s="34" t="s">
        <v>106</v>
      </c>
      <c r="AP102" s="34" t="s">
        <v>106</v>
      </c>
      <c r="AQ102" s="34" t="s">
        <v>106</v>
      </c>
      <c r="AR102" s="34" t="s">
        <v>106</v>
      </c>
      <c r="AS102" s="34"/>
      <c r="AT102" s="34"/>
      <c r="AU102" s="34"/>
      <c r="AV102" s="34"/>
      <c r="AW102" s="34"/>
      <c r="AX102" s="34">
        <v>186</v>
      </c>
      <c r="AY102" s="34" t="s">
        <v>126</v>
      </c>
      <c r="AZ102" s="34" t="s">
        <v>126</v>
      </c>
      <c r="BA102" s="34">
        <v>0.77800000000000002</v>
      </c>
      <c r="BB102" s="18" t="s">
        <v>106</v>
      </c>
      <c r="BC102" s="18" t="s">
        <v>106</v>
      </c>
      <c r="BD102" s="18" t="s">
        <v>106</v>
      </c>
      <c r="BE102" s="18" t="s">
        <v>106</v>
      </c>
      <c r="BF102" s="18" t="s">
        <v>106</v>
      </c>
      <c r="BG102" s="18" t="s">
        <v>106</v>
      </c>
      <c r="BH102" s="18" t="s">
        <v>106</v>
      </c>
      <c r="BI102" s="5" t="s">
        <v>106</v>
      </c>
      <c r="BJ102" s="45" t="s">
        <v>106</v>
      </c>
      <c r="BK102" s="45" t="s">
        <v>106</v>
      </c>
      <c r="BL102" s="45" t="s">
        <v>106</v>
      </c>
      <c r="BM102" s="45" t="s">
        <v>106</v>
      </c>
      <c r="BN102" s="45" t="s">
        <v>106</v>
      </c>
      <c r="BO102" s="45" t="s">
        <v>106</v>
      </c>
      <c r="BP102" s="45" t="s">
        <v>106</v>
      </c>
      <c r="BQ102" s="45" t="s">
        <v>106</v>
      </c>
      <c r="BR102" s="45" t="s">
        <v>106</v>
      </c>
      <c r="BS102" s="45" t="s">
        <v>106</v>
      </c>
      <c r="BT102" s="45" t="s">
        <v>106</v>
      </c>
      <c r="BU102" s="45" t="s">
        <v>106</v>
      </c>
      <c r="BV102" s="45" t="s">
        <v>106</v>
      </c>
      <c r="BW102" s="45" t="s">
        <v>106</v>
      </c>
      <c r="BX102" s="45" t="s">
        <v>106</v>
      </c>
      <c r="BY102" s="45" t="s">
        <v>106</v>
      </c>
      <c r="BZ102" s="45" t="s">
        <v>106</v>
      </c>
      <c r="CA102" s="45" t="s">
        <v>106</v>
      </c>
      <c r="CB102" s="45" t="s">
        <v>106</v>
      </c>
      <c r="CC102" s="5" t="s">
        <v>106</v>
      </c>
      <c r="CD102" s="96">
        <v>120</v>
      </c>
      <c r="CE102" s="96">
        <v>340</v>
      </c>
      <c r="CF102" s="96">
        <v>1200</v>
      </c>
      <c r="CG102" s="96">
        <v>1100</v>
      </c>
      <c r="CH102" s="96">
        <v>2500</v>
      </c>
      <c r="CI102" s="96">
        <v>2100</v>
      </c>
      <c r="CJ102" s="96">
        <v>790</v>
      </c>
      <c r="CK102" s="96">
        <v>8200</v>
      </c>
      <c r="CL102" s="97">
        <v>46.584094456111437</v>
      </c>
      <c r="CM102" s="97">
        <v>20.559460681747506</v>
      </c>
      <c r="CN102" s="97">
        <v>51.305706583746037</v>
      </c>
      <c r="CO102" s="97">
        <v>37.744316203102883</v>
      </c>
      <c r="CP102" s="97">
        <v>12.747875808291212</v>
      </c>
      <c r="CQ102" s="97">
        <v>18.068531449058387</v>
      </c>
      <c r="CR102" s="99" t="s">
        <v>341</v>
      </c>
      <c r="CS102" s="99">
        <v>190</v>
      </c>
      <c r="CT102" s="115" t="s">
        <v>342</v>
      </c>
    </row>
    <row r="103" spans="1:98" x14ac:dyDescent="0.2">
      <c r="A103" s="49" t="s">
        <v>94</v>
      </c>
      <c r="B103" s="93" t="s">
        <v>94</v>
      </c>
      <c r="C103" s="29" t="s">
        <v>80</v>
      </c>
      <c r="D103" s="29" t="s">
        <v>348</v>
      </c>
      <c r="E103" s="15"/>
      <c r="F103" s="15"/>
      <c r="G103" s="32">
        <v>41530</v>
      </c>
      <c r="H103" s="16">
        <v>2013</v>
      </c>
      <c r="I103" s="16" t="s">
        <v>116</v>
      </c>
      <c r="J103" s="16">
        <v>10</v>
      </c>
      <c r="K103" s="17">
        <v>0.6</v>
      </c>
      <c r="L103" s="5" t="s">
        <v>106</v>
      </c>
      <c r="M103" s="5" t="s">
        <v>106</v>
      </c>
      <c r="N103" s="5" t="s">
        <v>106</v>
      </c>
      <c r="O103" s="5" t="s">
        <v>106</v>
      </c>
      <c r="P103" s="5" t="s">
        <v>106</v>
      </c>
      <c r="Q103" s="5" t="s">
        <v>106</v>
      </c>
      <c r="R103" s="5" t="s">
        <v>106</v>
      </c>
      <c r="S103" s="5" t="s">
        <v>106</v>
      </c>
      <c r="T103" s="5" t="s">
        <v>106</v>
      </c>
      <c r="U103" s="18" t="s">
        <v>106</v>
      </c>
      <c r="V103" s="5" t="s">
        <v>106</v>
      </c>
      <c r="W103" s="5" t="s">
        <v>106</v>
      </c>
      <c r="X103" s="5" t="s">
        <v>106</v>
      </c>
      <c r="Y103" s="5" t="s">
        <v>106</v>
      </c>
      <c r="Z103" s="5" t="s">
        <v>106</v>
      </c>
      <c r="AA103" s="5" t="s">
        <v>106</v>
      </c>
      <c r="AB103" s="5" t="s">
        <v>106</v>
      </c>
      <c r="AC103" s="5" t="s">
        <v>106</v>
      </c>
      <c r="AD103" s="5" t="s">
        <v>106</v>
      </c>
      <c r="AE103" s="18" t="s">
        <v>106</v>
      </c>
      <c r="AF103" s="5" t="s">
        <v>106</v>
      </c>
      <c r="AG103" s="19" t="s">
        <v>106</v>
      </c>
      <c r="AH103" s="35">
        <f t="shared" si="12"/>
        <v>29.680851063829785</v>
      </c>
      <c r="AI103" s="34">
        <f>AY103/18.8</f>
        <v>6.5957446808510636E-3</v>
      </c>
      <c r="AJ103" s="34" t="s">
        <v>90</v>
      </c>
      <c r="AK103" s="34">
        <f t="shared" si="10"/>
        <v>6.1170212765957438E-2</v>
      </c>
      <c r="AL103" s="34" t="s">
        <v>106</v>
      </c>
      <c r="AM103" s="34" t="s">
        <v>106</v>
      </c>
      <c r="AN103" s="34" t="s">
        <v>106</v>
      </c>
      <c r="AO103" s="34" t="s">
        <v>106</v>
      </c>
      <c r="AP103" s="34" t="s">
        <v>106</v>
      </c>
      <c r="AQ103" s="34" t="s">
        <v>106</v>
      </c>
      <c r="AR103" s="34" t="s">
        <v>106</v>
      </c>
      <c r="AS103" s="34"/>
      <c r="AT103" s="34"/>
      <c r="AU103" s="34"/>
      <c r="AV103" s="34"/>
      <c r="AW103" s="34"/>
      <c r="AX103" s="34">
        <v>558</v>
      </c>
      <c r="AY103" s="34">
        <v>0.124</v>
      </c>
      <c r="AZ103" s="34" t="s">
        <v>126</v>
      </c>
      <c r="BA103" s="34">
        <v>1.1499999999999999</v>
      </c>
      <c r="BB103" s="18" t="s">
        <v>106</v>
      </c>
      <c r="BC103" s="18" t="s">
        <v>106</v>
      </c>
      <c r="BD103" s="18" t="s">
        <v>106</v>
      </c>
      <c r="BE103" s="18" t="s">
        <v>106</v>
      </c>
      <c r="BF103" s="18" t="s">
        <v>106</v>
      </c>
      <c r="BG103" s="18" t="s">
        <v>106</v>
      </c>
      <c r="BH103" s="18" t="s">
        <v>106</v>
      </c>
      <c r="BI103" s="5" t="s">
        <v>106</v>
      </c>
      <c r="BJ103" s="45" t="s">
        <v>106</v>
      </c>
      <c r="BK103" s="45" t="s">
        <v>106</v>
      </c>
      <c r="BL103" s="45" t="s">
        <v>106</v>
      </c>
      <c r="BM103" s="45" t="s">
        <v>106</v>
      </c>
      <c r="BN103" s="45" t="s">
        <v>106</v>
      </c>
      <c r="BO103" s="45" t="s">
        <v>106</v>
      </c>
      <c r="BP103" s="45" t="s">
        <v>106</v>
      </c>
      <c r="BQ103" s="45" t="s">
        <v>106</v>
      </c>
      <c r="BR103" s="45" t="s">
        <v>106</v>
      </c>
      <c r="BS103" s="45" t="s">
        <v>106</v>
      </c>
      <c r="BT103" s="45" t="s">
        <v>106</v>
      </c>
      <c r="BU103" s="45" t="s">
        <v>106</v>
      </c>
      <c r="BV103" s="45" t="s">
        <v>106</v>
      </c>
      <c r="BW103" s="45" t="s">
        <v>106</v>
      </c>
      <c r="BX103" s="45" t="s">
        <v>106</v>
      </c>
      <c r="BY103" s="45" t="s">
        <v>106</v>
      </c>
      <c r="BZ103" s="45" t="s">
        <v>106</v>
      </c>
      <c r="CA103" s="45" t="s">
        <v>106</v>
      </c>
      <c r="CB103" s="45" t="s">
        <v>106</v>
      </c>
      <c r="CC103" s="5" t="s">
        <v>106</v>
      </c>
      <c r="CD103" s="100">
        <v>8.0183398882219432</v>
      </c>
      <c r="CE103" s="96">
        <v>30.650191001298598</v>
      </c>
      <c r="CF103" s="96">
        <v>370</v>
      </c>
      <c r="CG103" s="96">
        <v>320</v>
      </c>
      <c r="CH103" s="96">
        <v>1600</v>
      </c>
      <c r="CI103" s="96">
        <v>1400</v>
      </c>
      <c r="CJ103" s="96">
        <v>550</v>
      </c>
      <c r="CK103" s="96">
        <v>4300</v>
      </c>
      <c r="CL103" s="97">
        <v>57.933770906985842</v>
      </c>
      <c r="CM103" s="97">
        <v>18.98599518174079</v>
      </c>
      <c r="CN103" s="97">
        <v>30.639660359373163</v>
      </c>
      <c r="CO103" s="98" t="s">
        <v>343</v>
      </c>
      <c r="CP103" s="98">
        <v>8.2103429222489535</v>
      </c>
      <c r="CQ103" s="98">
        <v>6.5517017146976286</v>
      </c>
      <c r="CR103" s="98" t="s">
        <v>344</v>
      </c>
      <c r="CS103" s="97">
        <v>120</v>
      </c>
      <c r="CT103" s="114" t="s">
        <v>342</v>
      </c>
    </row>
    <row r="104" spans="1:98" x14ac:dyDescent="0.2">
      <c r="A104" s="49" t="s">
        <v>96</v>
      </c>
      <c r="B104" s="93" t="s">
        <v>96</v>
      </c>
      <c r="C104" s="29" t="s">
        <v>80</v>
      </c>
      <c r="D104" s="29" t="s">
        <v>348</v>
      </c>
      <c r="E104" s="15"/>
      <c r="F104" s="15"/>
      <c r="G104" s="32">
        <v>41513</v>
      </c>
      <c r="H104" s="16">
        <v>2013</v>
      </c>
      <c r="I104" s="16" t="s">
        <v>116</v>
      </c>
      <c r="J104" s="16">
        <v>10</v>
      </c>
      <c r="K104" s="17">
        <v>0.73</v>
      </c>
      <c r="L104" s="5" t="s">
        <v>106</v>
      </c>
      <c r="M104" s="5" t="s">
        <v>106</v>
      </c>
      <c r="N104" s="5" t="s">
        <v>106</v>
      </c>
      <c r="O104" s="5" t="s">
        <v>106</v>
      </c>
      <c r="P104" s="5" t="s">
        <v>106</v>
      </c>
      <c r="Q104" s="5" t="s">
        <v>106</v>
      </c>
      <c r="R104" s="5" t="s">
        <v>106</v>
      </c>
      <c r="S104" s="5" t="s">
        <v>106</v>
      </c>
      <c r="T104" s="5" t="s">
        <v>106</v>
      </c>
      <c r="U104" s="18" t="s">
        <v>106</v>
      </c>
      <c r="V104" s="5" t="s">
        <v>106</v>
      </c>
      <c r="W104" s="5" t="s">
        <v>106</v>
      </c>
      <c r="X104" s="5" t="s">
        <v>106</v>
      </c>
      <c r="Y104" s="5" t="s">
        <v>106</v>
      </c>
      <c r="Z104" s="5" t="s">
        <v>106</v>
      </c>
      <c r="AA104" s="5" t="s">
        <v>106</v>
      </c>
      <c r="AB104" s="5" t="s">
        <v>106</v>
      </c>
      <c r="AC104" s="5" t="s">
        <v>106</v>
      </c>
      <c r="AD104" s="5" t="s">
        <v>106</v>
      </c>
      <c r="AE104" s="18" t="s">
        <v>106</v>
      </c>
      <c r="AF104" s="5" t="s">
        <v>106</v>
      </c>
      <c r="AG104" s="19" t="s">
        <v>106</v>
      </c>
      <c r="AH104" s="35">
        <f t="shared" si="12"/>
        <v>19.148936170212764</v>
      </c>
      <c r="AI104" s="34" t="s">
        <v>90</v>
      </c>
      <c r="AJ104" s="34" t="s">
        <v>90</v>
      </c>
      <c r="AK104" s="34" t="s">
        <v>90</v>
      </c>
      <c r="AL104" s="34" t="s">
        <v>106</v>
      </c>
      <c r="AM104" s="34" t="s">
        <v>106</v>
      </c>
      <c r="AN104" s="34" t="s">
        <v>106</v>
      </c>
      <c r="AO104" s="34" t="s">
        <v>106</v>
      </c>
      <c r="AP104" s="34" t="s">
        <v>106</v>
      </c>
      <c r="AQ104" s="34" t="s">
        <v>106</v>
      </c>
      <c r="AR104" s="34" t="s">
        <v>106</v>
      </c>
      <c r="AS104" s="34"/>
      <c r="AT104" s="34"/>
      <c r="AU104" s="34"/>
      <c r="AV104" s="34"/>
      <c r="AW104" s="34"/>
      <c r="AX104" s="34">
        <v>360</v>
      </c>
      <c r="AY104" s="34" t="s">
        <v>126</v>
      </c>
      <c r="AZ104" s="34" t="s">
        <v>126</v>
      </c>
      <c r="BA104" s="34" t="s">
        <v>126</v>
      </c>
      <c r="BB104" s="18" t="s">
        <v>106</v>
      </c>
      <c r="BC104" s="18" t="s">
        <v>106</v>
      </c>
      <c r="BD104" s="18" t="s">
        <v>106</v>
      </c>
      <c r="BE104" s="18" t="s">
        <v>106</v>
      </c>
      <c r="BF104" s="18" t="s">
        <v>106</v>
      </c>
      <c r="BG104" s="18" t="s">
        <v>106</v>
      </c>
      <c r="BH104" s="18" t="s">
        <v>106</v>
      </c>
      <c r="BI104" s="5" t="s">
        <v>106</v>
      </c>
      <c r="BJ104" s="45" t="s">
        <v>106</v>
      </c>
      <c r="BK104" s="45" t="s">
        <v>106</v>
      </c>
      <c r="BL104" s="45" t="s">
        <v>106</v>
      </c>
      <c r="BM104" s="45" t="s">
        <v>106</v>
      </c>
      <c r="BN104" s="45" t="s">
        <v>106</v>
      </c>
      <c r="BO104" s="45" t="s">
        <v>106</v>
      </c>
      <c r="BP104" s="45" t="s">
        <v>106</v>
      </c>
      <c r="BQ104" s="45" t="s">
        <v>106</v>
      </c>
      <c r="BR104" s="45" t="s">
        <v>106</v>
      </c>
      <c r="BS104" s="45" t="s">
        <v>106</v>
      </c>
      <c r="BT104" s="45" t="s">
        <v>106</v>
      </c>
      <c r="BU104" s="45" t="s">
        <v>106</v>
      </c>
      <c r="BV104" s="45" t="s">
        <v>106</v>
      </c>
      <c r="BW104" s="45" t="s">
        <v>106</v>
      </c>
      <c r="BX104" s="45" t="s">
        <v>106</v>
      </c>
      <c r="BY104" s="45" t="s">
        <v>106</v>
      </c>
      <c r="BZ104" s="45" t="s">
        <v>106</v>
      </c>
      <c r="CA104" s="45" t="s">
        <v>106</v>
      </c>
      <c r="CB104" s="45" t="s">
        <v>106</v>
      </c>
      <c r="CC104" s="5" t="s">
        <v>106</v>
      </c>
      <c r="CD104" s="96">
        <v>61.560161717595648</v>
      </c>
      <c r="CE104" s="96">
        <v>340</v>
      </c>
      <c r="CF104" s="96">
        <v>1400</v>
      </c>
      <c r="CG104" s="96">
        <v>940</v>
      </c>
      <c r="CH104" s="96">
        <v>2100</v>
      </c>
      <c r="CI104" s="96">
        <v>1900</v>
      </c>
      <c r="CJ104" s="96">
        <v>630</v>
      </c>
      <c r="CK104" s="96">
        <v>7400</v>
      </c>
      <c r="CL104" s="97">
        <v>18.704234802340103</v>
      </c>
      <c r="CM104" s="98">
        <v>6.8320857661242291</v>
      </c>
      <c r="CN104" s="98">
        <v>5.3088666444965327</v>
      </c>
      <c r="CO104" s="98">
        <v>5.4840794016211065</v>
      </c>
      <c r="CP104" s="98">
        <v>3.0185331016054282</v>
      </c>
      <c r="CQ104" s="98">
        <v>7.1232894217295248</v>
      </c>
      <c r="CR104" s="97" t="s">
        <v>345</v>
      </c>
      <c r="CS104" s="97">
        <v>46</v>
      </c>
      <c r="CT104" s="114" t="s">
        <v>346</v>
      </c>
    </row>
    <row r="105" spans="1:98" x14ac:dyDescent="0.2">
      <c r="A105" s="50" t="s">
        <v>296</v>
      </c>
      <c r="B105" s="94" t="s">
        <v>97</v>
      </c>
      <c r="C105" s="29" t="s">
        <v>80</v>
      </c>
      <c r="D105" s="29" t="s">
        <v>348</v>
      </c>
      <c r="E105" s="15"/>
      <c r="F105" s="15"/>
      <c r="G105" s="32">
        <v>41146</v>
      </c>
      <c r="H105" s="16">
        <v>2012</v>
      </c>
      <c r="I105" s="16" t="s">
        <v>116</v>
      </c>
      <c r="J105" s="16">
        <v>10</v>
      </c>
      <c r="K105" s="17">
        <v>3.3</v>
      </c>
      <c r="L105" s="5" t="s">
        <v>106</v>
      </c>
      <c r="M105" s="51" t="s">
        <v>134</v>
      </c>
      <c r="N105" s="51">
        <v>0.25</v>
      </c>
      <c r="O105" s="51">
        <v>0.51</v>
      </c>
      <c r="P105" s="51">
        <v>0.44</v>
      </c>
      <c r="Q105" s="51">
        <v>0.71</v>
      </c>
      <c r="R105" s="51">
        <v>0.56999999999999995</v>
      </c>
      <c r="S105" s="52">
        <v>0.27</v>
      </c>
      <c r="T105" s="34">
        <f t="shared" ref="T105:T111" si="13">SUM(M105:S105)</f>
        <v>2.75</v>
      </c>
      <c r="U105" s="18">
        <f t="shared" ref="U105:U111" si="14">SUM(M105,N105,O105,Q105,R105,S105)*(5/K105)</f>
        <v>3.5</v>
      </c>
      <c r="V105" s="52" t="s">
        <v>203</v>
      </c>
      <c r="W105" s="52" t="s">
        <v>164</v>
      </c>
      <c r="X105" s="52" t="s">
        <v>214</v>
      </c>
      <c r="Y105" s="52" t="s">
        <v>215</v>
      </c>
      <c r="Z105" s="34" t="s">
        <v>106</v>
      </c>
      <c r="AA105" s="52" t="s">
        <v>219</v>
      </c>
      <c r="AB105" s="52" t="s">
        <v>223</v>
      </c>
      <c r="AC105" s="52" t="s">
        <v>225</v>
      </c>
      <c r="AD105" s="5" t="s">
        <v>106</v>
      </c>
      <c r="AE105" s="18">
        <f>SUM(V105,W105,Y105,X105,AB105,AA105)</f>
        <v>0</v>
      </c>
      <c r="AF105" s="51" t="s">
        <v>133</v>
      </c>
      <c r="AG105" s="19" t="s">
        <v>106</v>
      </c>
      <c r="AH105" s="35">
        <f t="shared" si="12"/>
        <v>7.4468085106382977</v>
      </c>
      <c r="AI105" s="35" t="s">
        <v>90</v>
      </c>
      <c r="AJ105" s="35" t="s">
        <v>90</v>
      </c>
      <c r="AK105" s="35" t="s">
        <v>90</v>
      </c>
      <c r="AL105" s="35" t="s">
        <v>90</v>
      </c>
      <c r="AM105" s="35" t="s">
        <v>90</v>
      </c>
      <c r="AN105" s="35">
        <f>BD105/18.8</f>
        <v>0.36170212765957444</v>
      </c>
      <c r="AO105" s="35">
        <f>BE105/18.8</f>
        <v>7.4468085106382975E-2</v>
      </c>
      <c r="AP105" s="35" t="s">
        <v>90</v>
      </c>
      <c r="AQ105" s="35">
        <f>BG105/18.8</f>
        <v>0.63829787234042545</v>
      </c>
      <c r="AR105" s="35">
        <f>BH105/18.8</f>
        <v>0.53191489361702127</v>
      </c>
      <c r="AS105" s="35"/>
      <c r="AT105" s="35"/>
      <c r="AU105" s="35"/>
      <c r="AV105" s="35"/>
      <c r="AW105" s="35"/>
      <c r="AX105" s="51">
        <v>140</v>
      </c>
      <c r="AY105" s="51" t="s">
        <v>130</v>
      </c>
      <c r="AZ105" s="51" t="s">
        <v>127</v>
      </c>
      <c r="BA105" s="51" t="s">
        <v>132</v>
      </c>
      <c r="BB105" s="51" t="s">
        <v>129</v>
      </c>
      <c r="BC105" s="51" t="s">
        <v>130</v>
      </c>
      <c r="BD105" s="51">
        <v>6.8</v>
      </c>
      <c r="BE105" s="51">
        <v>1.4</v>
      </c>
      <c r="BF105" s="51" t="s">
        <v>130</v>
      </c>
      <c r="BG105" s="51">
        <v>12</v>
      </c>
      <c r="BH105" s="53">
        <v>10</v>
      </c>
      <c r="BI105" s="5" t="s">
        <v>106</v>
      </c>
      <c r="BJ105" s="45" t="s">
        <v>106</v>
      </c>
      <c r="BK105" s="45" t="s">
        <v>106</v>
      </c>
      <c r="BL105" s="45" t="s">
        <v>106</v>
      </c>
      <c r="BM105" s="45" t="s">
        <v>106</v>
      </c>
      <c r="BN105" s="45" t="s">
        <v>106</v>
      </c>
      <c r="BO105" s="45" t="s">
        <v>106</v>
      </c>
      <c r="BP105" s="45" t="s">
        <v>106</v>
      </c>
      <c r="BQ105" s="45" t="s">
        <v>106</v>
      </c>
      <c r="BR105" s="45" t="s">
        <v>106</v>
      </c>
      <c r="BS105" s="45" t="s">
        <v>106</v>
      </c>
      <c r="BT105" s="45" t="s">
        <v>106</v>
      </c>
      <c r="BU105" s="45" t="s">
        <v>106</v>
      </c>
      <c r="BV105" s="45" t="s">
        <v>106</v>
      </c>
      <c r="BW105" s="45" t="s">
        <v>106</v>
      </c>
      <c r="BX105" s="45" t="s">
        <v>106</v>
      </c>
      <c r="BY105" s="45" t="s">
        <v>106</v>
      </c>
      <c r="BZ105" s="45" t="s">
        <v>106</v>
      </c>
      <c r="CA105" s="45" t="s">
        <v>106</v>
      </c>
      <c r="CB105" s="45" t="s">
        <v>106</v>
      </c>
      <c r="CC105" s="5" t="s">
        <v>106</v>
      </c>
      <c r="CD105" s="18" t="s">
        <v>106</v>
      </c>
      <c r="CE105" s="18" t="s">
        <v>106</v>
      </c>
      <c r="CF105" s="18" t="s">
        <v>106</v>
      </c>
      <c r="CG105" s="18" t="s">
        <v>106</v>
      </c>
      <c r="CH105" s="18" t="s">
        <v>106</v>
      </c>
      <c r="CI105" s="18" t="s">
        <v>106</v>
      </c>
      <c r="CJ105" s="18" t="s">
        <v>106</v>
      </c>
      <c r="CK105" s="18" t="s">
        <v>106</v>
      </c>
      <c r="CL105" s="18" t="s">
        <v>106</v>
      </c>
      <c r="CM105" s="18" t="s">
        <v>106</v>
      </c>
      <c r="CN105" s="18" t="s">
        <v>106</v>
      </c>
      <c r="CO105" s="18" t="s">
        <v>106</v>
      </c>
      <c r="CP105" s="18" t="s">
        <v>106</v>
      </c>
      <c r="CQ105" s="18" t="s">
        <v>106</v>
      </c>
      <c r="CR105" s="18" t="s">
        <v>106</v>
      </c>
      <c r="CS105" s="18" t="s">
        <v>106</v>
      </c>
      <c r="CT105" s="113" t="s">
        <v>106</v>
      </c>
    </row>
    <row r="106" spans="1:98" x14ac:dyDescent="0.2">
      <c r="A106" s="50" t="s">
        <v>99</v>
      </c>
      <c r="B106" s="94" t="s">
        <v>99</v>
      </c>
      <c r="C106" s="29" t="s">
        <v>80</v>
      </c>
      <c r="D106" s="29" t="s">
        <v>348</v>
      </c>
      <c r="E106" s="15"/>
      <c r="F106" s="15"/>
      <c r="G106" s="32">
        <v>41155</v>
      </c>
      <c r="H106" s="16">
        <v>2012</v>
      </c>
      <c r="I106" s="16" t="s">
        <v>116</v>
      </c>
      <c r="J106" s="16">
        <v>5</v>
      </c>
      <c r="K106" s="17">
        <v>1.1000000000000001</v>
      </c>
      <c r="L106" s="5" t="s">
        <v>106</v>
      </c>
      <c r="M106" s="51" t="s">
        <v>135</v>
      </c>
      <c r="N106" s="51" t="s">
        <v>140</v>
      </c>
      <c r="O106" s="51" t="s">
        <v>143</v>
      </c>
      <c r="P106" s="51" t="s">
        <v>146</v>
      </c>
      <c r="Q106" s="51" t="s">
        <v>150</v>
      </c>
      <c r="R106" s="51" t="s">
        <v>147</v>
      </c>
      <c r="S106" s="52" t="s">
        <v>153</v>
      </c>
      <c r="T106" s="34">
        <f t="shared" si="13"/>
        <v>0</v>
      </c>
      <c r="U106" s="18" t="s">
        <v>90</v>
      </c>
      <c r="V106" s="52" t="s">
        <v>204</v>
      </c>
      <c r="W106" s="52" t="s">
        <v>208</v>
      </c>
      <c r="X106" s="52" t="s">
        <v>213</v>
      </c>
      <c r="Y106" s="52" t="s">
        <v>216</v>
      </c>
      <c r="Z106" s="34" t="s">
        <v>106</v>
      </c>
      <c r="AA106" s="52" t="s">
        <v>220</v>
      </c>
      <c r="AB106" s="52" t="s">
        <v>211</v>
      </c>
      <c r="AC106" s="52" t="s">
        <v>226</v>
      </c>
      <c r="AD106" s="5" t="s">
        <v>106</v>
      </c>
      <c r="AE106" s="18">
        <f t="shared" ref="AE106:AE136" si="15">SUM(V106,W106,Y106,X106,AB106,AA106)</f>
        <v>0</v>
      </c>
      <c r="AF106" s="5" t="s">
        <v>106</v>
      </c>
      <c r="AG106" s="19" t="s">
        <v>106</v>
      </c>
      <c r="AH106" s="35">
        <f t="shared" si="12"/>
        <v>5.3191489361702127</v>
      </c>
      <c r="AI106" s="35" t="s">
        <v>90</v>
      </c>
      <c r="AJ106" s="35" t="s">
        <v>90</v>
      </c>
      <c r="AK106" s="35" t="s">
        <v>90</v>
      </c>
      <c r="AL106" s="35" t="s">
        <v>90</v>
      </c>
      <c r="AM106" s="35" t="s">
        <v>90</v>
      </c>
      <c r="AN106" s="35">
        <f t="shared" ref="AN106:AN111" si="16">BD106/18.8</f>
        <v>0.24468085106382975</v>
      </c>
      <c r="AO106" s="35" t="s">
        <v>90</v>
      </c>
      <c r="AP106" s="35" t="s">
        <v>90</v>
      </c>
      <c r="AQ106" s="35">
        <f t="shared" ref="AQ106:AQ111" si="17">BG106/18.8</f>
        <v>0.14893617021276595</v>
      </c>
      <c r="AR106" s="35" t="s">
        <v>90</v>
      </c>
      <c r="AS106" s="35"/>
      <c r="AT106" s="35"/>
      <c r="AU106" s="35"/>
      <c r="AV106" s="35"/>
      <c r="AW106" s="35"/>
      <c r="AX106" s="51">
        <v>100</v>
      </c>
      <c r="AY106" s="51" t="s">
        <v>127</v>
      </c>
      <c r="AZ106" s="51" t="s">
        <v>128</v>
      </c>
      <c r="BA106" s="51" t="s">
        <v>132</v>
      </c>
      <c r="BB106" s="51" t="s">
        <v>128</v>
      </c>
      <c r="BC106" s="51" t="s">
        <v>132</v>
      </c>
      <c r="BD106" s="51">
        <v>4.5999999999999996</v>
      </c>
      <c r="BE106" s="51" t="s">
        <v>132</v>
      </c>
      <c r="BF106" s="51" t="s">
        <v>130</v>
      </c>
      <c r="BG106" s="51">
        <v>2.8</v>
      </c>
      <c r="BH106" s="53" t="s">
        <v>127</v>
      </c>
      <c r="BI106" s="5" t="s">
        <v>106</v>
      </c>
      <c r="BJ106" s="45" t="s">
        <v>106</v>
      </c>
      <c r="BK106" s="45" t="s">
        <v>106</v>
      </c>
      <c r="BL106" s="45" t="s">
        <v>106</v>
      </c>
      <c r="BM106" s="45" t="s">
        <v>106</v>
      </c>
      <c r="BN106" s="45" t="s">
        <v>106</v>
      </c>
      <c r="BO106" s="45" t="s">
        <v>106</v>
      </c>
      <c r="BP106" s="45" t="s">
        <v>106</v>
      </c>
      <c r="BQ106" s="45" t="s">
        <v>106</v>
      </c>
      <c r="BR106" s="45" t="s">
        <v>106</v>
      </c>
      <c r="BS106" s="45" t="s">
        <v>106</v>
      </c>
      <c r="BT106" s="45" t="s">
        <v>106</v>
      </c>
      <c r="BU106" s="45" t="s">
        <v>106</v>
      </c>
      <c r="BV106" s="45" t="s">
        <v>106</v>
      </c>
      <c r="BW106" s="45" t="s">
        <v>106</v>
      </c>
      <c r="BX106" s="45" t="s">
        <v>106</v>
      </c>
      <c r="BY106" s="45" t="s">
        <v>106</v>
      </c>
      <c r="BZ106" s="45" t="s">
        <v>106</v>
      </c>
      <c r="CA106" s="45" t="s">
        <v>106</v>
      </c>
      <c r="CB106" s="45" t="s">
        <v>106</v>
      </c>
      <c r="CC106" s="5" t="s">
        <v>106</v>
      </c>
      <c r="CD106" s="18" t="s">
        <v>106</v>
      </c>
      <c r="CE106" s="18" t="s">
        <v>106</v>
      </c>
      <c r="CF106" s="18" t="s">
        <v>106</v>
      </c>
      <c r="CG106" s="18" t="s">
        <v>106</v>
      </c>
      <c r="CH106" s="18" t="s">
        <v>106</v>
      </c>
      <c r="CI106" s="18" t="s">
        <v>106</v>
      </c>
      <c r="CJ106" s="18" t="s">
        <v>106</v>
      </c>
      <c r="CK106" s="18" t="s">
        <v>106</v>
      </c>
      <c r="CL106" s="18" t="s">
        <v>106</v>
      </c>
      <c r="CM106" s="18" t="s">
        <v>106</v>
      </c>
      <c r="CN106" s="18" t="s">
        <v>106</v>
      </c>
      <c r="CO106" s="18" t="s">
        <v>106</v>
      </c>
      <c r="CP106" s="18" t="s">
        <v>106</v>
      </c>
      <c r="CQ106" s="18" t="s">
        <v>106</v>
      </c>
      <c r="CR106" s="18" t="s">
        <v>106</v>
      </c>
      <c r="CS106" s="18" t="s">
        <v>106</v>
      </c>
      <c r="CT106" s="113" t="s">
        <v>106</v>
      </c>
    </row>
    <row r="107" spans="1:98" x14ac:dyDescent="0.2">
      <c r="A107" s="50" t="s">
        <v>67</v>
      </c>
      <c r="B107" s="94" t="s">
        <v>67</v>
      </c>
      <c r="C107" s="29" t="s">
        <v>80</v>
      </c>
      <c r="D107" s="29" t="s">
        <v>348</v>
      </c>
      <c r="E107" s="15"/>
      <c r="F107" s="15"/>
      <c r="G107" s="32">
        <v>41128</v>
      </c>
      <c r="H107" s="16">
        <v>2012</v>
      </c>
      <c r="I107" s="16" t="s">
        <v>116</v>
      </c>
      <c r="J107" s="16">
        <v>6</v>
      </c>
      <c r="K107" s="17">
        <v>1.4</v>
      </c>
      <c r="L107" s="5" t="s">
        <v>106</v>
      </c>
      <c r="M107" s="51" t="s">
        <v>136</v>
      </c>
      <c r="N107" s="51" t="s">
        <v>141</v>
      </c>
      <c r="O107" s="51" t="s">
        <v>144</v>
      </c>
      <c r="P107" s="51" t="s">
        <v>147</v>
      </c>
      <c r="Q107" s="51" t="s">
        <v>151</v>
      </c>
      <c r="R107" s="51" t="s">
        <v>149</v>
      </c>
      <c r="S107" s="52" t="s">
        <v>144</v>
      </c>
      <c r="T107" s="34">
        <f t="shared" si="13"/>
        <v>0</v>
      </c>
      <c r="U107" s="18" t="s">
        <v>90</v>
      </c>
      <c r="V107" s="52" t="s">
        <v>205</v>
      </c>
      <c r="W107" s="52" t="s">
        <v>209</v>
      </c>
      <c r="X107" s="52" t="s">
        <v>212</v>
      </c>
      <c r="Y107" s="52" t="s">
        <v>217</v>
      </c>
      <c r="Z107" s="34" t="s">
        <v>106</v>
      </c>
      <c r="AA107" s="52" t="s">
        <v>221</v>
      </c>
      <c r="AB107" s="52" t="s">
        <v>214</v>
      </c>
      <c r="AC107" s="52" t="s">
        <v>227</v>
      </c>
      <c r="AD107" s="5" t="s">
        <v>106</v>
      </c>
      <c r="AE107" s="18">
        <f t="shared" si="15"/>
        <v>0</v>
      </c>
      <c r="AF107" s="5" t="s">
        <v>106</v>
      </c>
      <c r="AG107" s="19" t="s">
        <v>106</v>
      </c>
      <c r="AH107" s="35">
        <f t="shared" si="12"/>
        <v>8.5106382978723403</v>
      </c>
      <c r="AI107" s="35" t="s">
        <v>90</v>
      </c>
      <c r="AJ107" s="35" t="s">
        <v>90</v>
      </c>
      <c r="AK107" s="35" t="s">
        <v>90</v>
      </c>
      <c r="AL107" s="35" t="s">
        <v>90</v>
      </c>
      <c r="AM107" s="35" t="s">
        <v>90</v>
      </c>
      <c r="AN107" s="35">
        <f t="shared" si="16"/>
        <v>1.0638297872340425</v>
      </c>
      <c r="AO107" s="35">
        <f>BE107/18.8</f>
        <v>0.53191489361702127</v>
      </c>
      <c r="AP107" s="35" t="s">
        <v>90</v>
      </c>
      <c r="AQ107" s="35">
        <f t="shared" si="17"/>
        <v>0.63829787234042545</v>
      </c>
      <c r="AR107" s="35">
        <f>BH107/18.8</f>
        <v>0.85106382978723405</v>
      </c>
      <c r="AS107" s="35"/>
      <c r="AT107" s="35"/>
      <c r="AU107" s="35"/>
      <c r="AV107" s="35"/>
      <c r="AW107" s="35"/>
      <c r="AX107" s="51">
        <v>160</v>
      </c>
      <c r="AY107" s="51" t="s">
        <v>132</v>
      </c>
      <c r="AZ107" s="51" t="s">
        <v>127</v>
      </c>
      <c r="BA107" s="51" t="s">
        <v>132</v>
      </c>
      <c r="BB107" s="51" t="s">
        <v>128</v>
      </c>
      <c r="BC107" s="51" t="s">
        <v>132</v>
      </c>
      <c r="BD107" s="51">
        <v>20</v>
      </c>
      <c r="BE107" s="51">
        <v>10</v>
      </c>
      <c r="BF107" s="51" t="s">
        <v>130</v>
      </c>
      <c r="BG107" s="51">
        <v>12</v>
      </c>
      <c r="BH107" s="53">
        <v>16</v>
      </c>
      <c r="BI107" s="5" t="s">
        <v>106</v>
      </c>
      <c r="BJ107" s="45" t="s">
        <v>106</v>
      </c>
      <c r="BK107" s="45" t="s">
        <v>106</v>
      </c>
      <c r="BL107" s="45" t="s">
        <v>106</v>
      </c>
      <c r="BM107" s="45" t="s">
        <v>106</v>
      </c>
      <c r="BN107" s="45" t="s">
        <v>106</v>
      </c>
      <c r="BO107" s="45" t="s">
        <v>106</v>
      </c>
      <c r="BP107" s="45" t="s">
        <v>106</v>
      </c>
      <c r="BQ107" s="45" t="s">
        <v>106</v>
      </c>
      <c r="BR107" s="45" t="s">
        <v>106</v>
      </c>
      <c r="BS107" s="45" t="s">
        <v>106</v>
      </c>
      <c r="BT107" s="45" t="s">
        <v>106</v>
      </c>
      <c r="BU107" s="45" t="s">
        <v>106</v>
      </c>
      <c r="BV107" s="45" t="s">
        <v>106</v>
      </c>
      <c r="BW107" s="45" t="s">
        <v>106</v>
      </c>
      <c r="BX107" s="45" t="s">
        <v>106</v>
      </c>
      <c r="BY107" s="45" t="s">
        <v>106</v>
      </c>
      <c r="BZ107" s="45" t="s">
        <v>106</v>
      </c>
      <c r="CA107" s="45" t="s">
        <v>106</v>
      </c>
      <c r="CB107" s="45" t="s">
        <v>106</v>
      </c>
      <c r="CC107" s="5" t="s">
        <v>106</v>
      </c>
      <c r="CD107" s="18" t="s">
        <v>106</v>
      </c>
      <c r="CE107" s="18" t="s">
        <v>106</v>
      </c>
      <c r="CF107" s="18" t="s">
        <v>106</v>
      </c>
      <c r="CG107" s="18" t="s">
        <v>106</v>
      </c>
      <c r="CH107" s="18" t="s">
        <v>106</v>
      </c>
      <c r="CI107" s="18" t="s">
        <v>106</v>
      </c>
      <c r="CJ107" s="18" t="s">
        <v>106</v>
      </c>
      <c r="CK107" s="18" t="s">
        <v>106</v>
      </c>
      <c r="CL107" s="18" t="s">
        <v>106</v>
      </c>
      <c r="CM107" s="18" t="s">
        <v>106</v>
      </c>
      <c r="CN107" s="18" t="s">
        <v>106</v>
      </c>
      <c r="CO107" s="18" t="s">
        <v>106</v>
      </c>
      <c r="CP107" s="18" t="s">
        <v>106</v>
      </c>
      <c r="CQ107" s="18" t="s">
        <v>106</v>
      </c>
      <c r="CR107" s="18" t="s">
        <v>106</v>
      </c>
      <c r="CS107" s="18" t="s">
        <v>106</v>
      </c>
      <c r="CT107" s="113" t="s">
        <v>106</v>
      </c>
    </row>
    <row r="108" spans="1:98" x14ac:dyDescent="0.2">
      <c r="A108" s="50" t="s">
        <v>95</v>
      </c>
      <c r="B108" s="94" t="s">
        <v>95</v>
      </c>
      <c r="C108" s="29" t="s">
        <v>80</v>
      </c>
      <c r="D108" s="29" t="s">
        <v>348</v>
      </c>
      <c r="E108" s="15"/>
      <c r="F108" s="15"/>
      <c r="G108" s="32">
        <v>41127</v>
      </c>
      <c r="H108" s="16">
        <v>2012</v>
      </c>
      <c r="I108" s="16" t="s">
        <v>116</v>
      </c>
      <c r="J108" s="16">
        <v>6</v>
      </c>
      <c r="K108" s="17">
        <v>1.2</v>
      </c>
      <c r="L108" s="5" t="s">
        <v>106</v>
      </c>
      <c r="M108" s="51" t="s">
        <v>137</v>
      </c>
      <c r="N108" s="51">
        <v>0.74</v>
      </c>
      <c r="O108" s="51">
        <v>1.2</v>
      </c>
      <c r="P108" s="51">
        <v>0.83</v>
      </c>
      <c r="Q108" s="51">
        <v>1.7</v>
      </c>
      <c r="R108" s="51">
        <v>1.1000000000000001</v>
      </c>
      <c r="S108" s="52">
        <v>0.62</v>
      </c>
      <c r="T108" s="34">
        <f t="shared" si="13"/>
        <v>6.19</v>
      </c>
      <c r="U108" s="18">
        <f t="shared" si="14"/>
        <v>22.333333333333336</v>
      </c>
      <c r="V108" s="52" t="s">
        <v>206</v>
      </c>
      <c r="W108" s="52">
        <v>3.1E-2</v>
      </c>
      <c r="X108" s="52">
        <v>9.4000000000000004E-3</v>
      </c>
      <c r="Y108" s="52">
        <v>0.03</v>
      </c>
      <c r="Z108" s="34" t="s">
        <v>106</v>
      </c>
      <c r="AA108" s="52">
        <v>4.1000000000000003E-3</v>
      </c>
      <c r="AB108" s="52" t="s">
        <v>169</v>
      </c>
      <c r="AC108" s="52" t="s">
        <v>123</v>
      </c>
      <c r="AD108" s="5" t="s">
        <v>106</v>
      </c>
      <c r="AE108" s="18">
        <f t="shared" si="15"/>
        <v>7.4500000000000011E-2</v>
      </c>
      <c r="AF108" s="5" t="s">
        <v>106</v>
      </c>
      <c r="AG108" s="19" t="s">
        <v>106</v>
      </c>
      <c r="AH108" s="35">
        <f t="shared" si="12"/>
        <v>19.148936170212764</v>
      </c>
      <c r="AI108" s="35" t="s">
        <v>90</v>
      </c>
      <c r="AJ108" s="35" t="s">
        <v>90</v>
      </c>
      <c r="AK108" s="35" t="s">
        <v>90</v>
      </c>
      <c r="AL108" s="35" t="s">
        <v>90</v>
      </c>
      <c r="AM108" s="35" t="s">
        <v>90</v>
      </c>
      <c r="AN108" s="35">
        <f t="shared" si="16"/>
        <v>0.30319148936170215</v>
      </c>
      <c r="AO108" s="35">
        <f>BE108/18.8</f>
        <v>0.12234042553191488</v>
      </c>
      <c r="AP108" s="35" t="s">
        <v>90</v>
      </c>
      <c r="AQ108" s="35">
        <f t="shared" si="17"/>
        <v>0.30851063829787234</v>
      </c>
      <c r="AR108" s="35">
        <f>BH108/18.8</f>
        <v>0.63829787234042545</v>
      </c>
      <c r="AS108" s="35"/>
      <c r="AT108" s="35"/>
      <c r="AU108" s="35"/>
      <c r="AV108" s="35"/>
      <c r="AW108" s="35"/>
      <c r="AX108" s="51">
        <v>360</v>
      </c>
      <c r="AY108" s="51" t="s">
        <v>131</v>
      </c>
      <c r="AZ108" s="51" t="s">
        <v>127</v>
      </c>
      <c r="BA108" s="51" t="s">
        <v>132</v>
      </c>
      <c r="BB108" s="51" t="s">
        <v>128</v>
      </c>
      <c r="BC108" s="51" t="s">
        <v>132</v>
      </c>
      <c r="BD108" s="51">
        <v>5.7</v>
      </c>
      <c r="BE108" s="51">
        <v>2.2999999999999998</v>
      </c>
      <c r="BF108" s="51" t="s">
        <v>130</v>
      </c>
      <c r="BG108" s="51">
        <v>5.8</v>
      </c>
      <c r="BH108" s="53">
        <v>12</v>
      </c>
      <c r="BI108" s="5" t="s">
        <v>106</v>
      </c>
      <c r="BJ108" s="45" t="s">
        <v>106</v>
      </c>
      <c r="BK108" s="45" t="s">
        <v>106</v>
      </c>
      <c r="BL108" s="45" t="s">
        <v>106</v>
      </c>
      <c r="BM108" s="45" t="s">
        <v>106</v>
      </c>
      <c r="BN108" s="45" t="s">
        <v>106</v>
      </c>
      <c r="BO108" s="45" t="s">
        <v>106</v>
      </c>
      <c r="BP108" s="45" t="s">
        <v>106</v>
      </c>
      <c r="BQ108" s="45" t="s">
        <v>106</v>
      </c>
      <c r="BR108" s="45" t="s">
        <v>106</v>
      </c>
      <c r="BS108" s="45" t="s">
        <v>106</v>
      </c>
      <c r="BT108" s="45" t="s">
        <v>106</v>
      </c>
      <c r="BU108" s="45" t="s">
        <v>106</v>
      </c>
      <c r="BV108" s="45" t="s">
        <v>106</v>
      </c>
      <c r="BW108" s="45" t="s">
        <v>106</v>
      </c>
      <c r="BX108" s="45" t="s">
        <v>106</v>
      </c>
      <c r="BY108" s="45" t="s">
        <v>106</v>
      </c>
      <c r="BZ108" s="45" t="s">
        <v>106</v>
      </c>
      <c r="CA108" s="45" t="s">
        <v>106</v>
      </c>
      <c r="CB108" s="45" t="s">
        <v>106</v>
      </c>
      <c r="CC108" s="5" t="s">
        <v>106</v>
      </c>
      <c r="CD108" s="18" t="s">
        <v>106</v>
      </c>
      <c r="CE108" s="18" t="s">
        <v>106</v>
      </c>
      <c r="CF108" s="18" t="s">
        <v>106</v>
      </c>
      <c r="CG108" s="18" t="s">
        <v>106</v>
      </c>
      <c r="CH108" s="18" t="s">
        <v>106</v>
      </c>
      <c r="CI108" s="18" t="s">
        <v>106</v>
      </c>
      <c r="CJ108" s="18" t="s">
        <v>106</v>
      </c>
      <c r="CK108" s="18" t="s">
        <v>106</v>
      </c>
      <c r="CL108" s="18" t="s">
        <v>106</v>
      </c>
      <c r="CM108" s="18" t="s">
        <v>106</v>
      </c>
      <c r="CN108" s="18" t="s">
        <v>106</v>
      </c>
      <c r="CO108" s="18" t="s">
        <v>106</v>
      </c>
      <c r="CP108" s="18" t="s">
        <v>106</v>
      </c>
      <c r="CQ108" s="18" t="s">
        <v>106</v>
      </c>
      <c r="CR108" s="18" t="s">
        <v>106</v>
      </c>
      <c r="CS108" s="18" t="s">
        <v>106</v>
      </c>
      <c r="CT108" s="113" t="s">
        <v>106</v>
      </c>
    </row>
    <row r="109" spans="1:98" x14ac:dyDescent="0.2">
      <c r="A109" s="50" t="s">
        <v>95</v>
      </c>
      <c r="B109" s="94" t="s">
        <v>95</v>
      </c>
      <c r="C109" s="29" t="s">
        <v>80</v>
      </c>
      <c r="D109" s="29" t="s">
        <v>348</v>
      </c>
      <c r="E109" s="15"/>
      <c r="F109" s="15"/>
      <c r="G109" s="32">
        <v>40839</v>
      </c>
      <c r="H109" s="16">
        <v>2011</v>
      </c>
      <c r="I109" s="16" t="s">
        <v>116</v>
      </c>
      <c r="J109" s="16">
        <v>10</v>
      </c>
      <c r="K109" s="17">
        <v>1.2</v>
      </c>
      <c r="L109" s="5" t="s">
        <v>106</v>
      </c>
      <c r="M109" s="51" t="s">
        <v>138</v>
      </c>
      <c r="N109" s="51">
        <v>0.81</v>
      </c>
      <c r="O109" s="51">
        <v>1.7</v>
      </c>
      <c r="P109" s="51">
        <v>1.3</v>
      </c>
      <c r="Q109" s="51">
        <v>2.7</v>
      </c>
      <c r="R109" s="51">
        <v>1.7</v>
      </c>
      <c r="S109" s="52">
        <v>0.96</v>
      </c>
      <c r="T109" s="34">
        <f t="shared" si="13"/>
        <v>9.1699999999999982</v>
      </c>
      <c r="U109" s="18">
        <f t="shared" si="14"/>
        <v>32.791666666666671</v>
      </c>
      <c r="V109" s="52">
        <v>1.5E-3</v>
      </c>
      <c r="W109" s="52">
        <v>6.6000000000000003E-2</v>
      </c>
      <c r="X109" s="52">
        <v>1.7000000000000001E-2</v>
      </c>
      <c r="Y109" s="52">
        <v>2.3E-2</v>
      </c>
      <c r="Z109" s="34" t="s">
        <v>106</v>
      </c>
      <c r="AA109" s="52">
        <v>7.0000000000000001E-3</v>
      </c>
      <c r="AB109" s="52" t="s">
        <v>218</v>
      </c>
      <c r="AC109" s="52" t="s">
        <v>227</v>
      </c>
      <c r="AD109" s="5" t="s">
        <v>106</v>
      </c>
      <c r="AE109" s="18">
        <f t="shared" si="15"/>
        <v>0.1145</v>
      </c>
      <c r="AF109" s="51" t="s">
        <v>133</v>
      </c>
      <c r="AG109" s="19" t="s">
        <v>106</v>
      </c>
      <c r="AH109" s="35">
        <f t="shared" si="12"/>
        <v>12.76595744680851</v>
      </c>
      <c r="AI109" s="35" t="s">
        <v>90</v>
      </c>
      <c r="AJ109" s="35" t="s">
        <v>90</v>
      </c>
      <c r="AK109" s="35" t="s">
        <v>90</v>
      </c>
      <c r="AL109" s="35" t="s">
        <v>90</v>
      </c>
      <c r="AM109" s="35">
        <f>BC109/18.8</f>
        <v>0.14361702127659576</v>
      </c>
      <c r="AN109" s="35">
        <f t="shared" si="16"/>
        <v>0.52659574468085102</v>
      </c>
      <c r="AO109" s="35">
        <f>BE109/18.8</f>
        <v>0.13297872340425532</v>
      </c>
      <c r="AP109" s="35" t="s">
        <v>90</v>
      </c>
      <c r="AQ109" s="35">
        <f t="shared" si="17"/>
        <v>0.53191489361702127</v>
      </c>
      <c r="AR109" s="35">
        <f>BH109/18.8</f>
        <v>0.45744680851063824</v>
      </c>
      <c r="AS109" s="35"/>
      <c r="AT109" s="35"/>
      <c r="AU109" s="35"/>
      <c r="AV109" s="35"/>
      <c r="AW109" s="35"/>
      <c r="AX109" s="51">
        <v>240</v>
      </c>
      <c r="AY109" s="51" t="s">
        <v>132</v>
      </c>
      <c r="AZ109" s="51" t="s">
        <v>127</v>
      </c>
      <c r="BA109" s="51" t="s">
        <v>132</v>
      </c>
      <c r="BB109" s="51" t="s">
        <v>128</v>
      </c>
      <c r="BC109" s="51">
        <v>2.7</v>
      </c>
      <c r="BD109" s="51">
        <v>9.9</v>
      </c>
      <c r="BE109" s="51">
        <v>2.5</v>
      </c>
      <c r="BF109" s="51" t="s">
        <v>130</v>
      </c>
      <c r="BG109" s="51">
        <v>10</v>
      </c>
      <c r="BH109" s="53">
        <v>8.6</v>
      </c>
      <c r="BI109" s="5" t="s">
        <v>106</v>
      </c>
      <c r="BJ109" s="45" t="s">
        <v>106</v>
      </c>
      <c r="BK109" s="45" t="s">
        <v>106</v>
      </c>
      <c r="BL109" s="45" t="s">
        <v>106</v>
      </c>
      <c r="BM109" s="45" t="s">
        <v>106</v>
      </c>
      <c r="BN109" s="45" t="s">
        <v>106</v>
      </c>
      <c r="BO109" s="45" t="s">
        <v>106</v>
      </c>
      <c r="BP109" s="45" t="s">
        <v>106</v>
      </c>
      <c r="BQ109" s="45" t="s">
        <v>106</v>
      </c>
      <c r="BR109" s="45" t="s">
        <v>106</v>
      </c>
      <c r="BS109" s="45" t="s">
        <v>106</v>
      </c>
      <c r="BT109" s="45" t="s">
        <v>106</v>
      </c>
      <c r="BU109" s="45" t="s">
        <v>106</v>
      </c>
      <c r="BV109" s="45" t="s">
        <v>106</v>
      </c>
      <c r="BW109" s="45" t="s">
        <v>106</v>
      </c>
      <c r="BX109" s="45" t="s">
        <v>106</v>
      </c>
      <c r="BY109" s="45" t="s">
        <v>106</v>
      </c>
      <c r="BZ109" s="45" t="s">
        <v>106</v>
      </c>
      <c r="CA109" s="45" t="s">
        <v>106</v>
      </c>
      <c r="CB109" s="45" t="s">
        <v>106</v>
      </c>
      <c r="CC109" s="5" t="s">
        <v>106</v>
      </c>
      <c r="CD109" s="18" t="s">
        <v>106</v>
      </c>
      <c r="CE109" s="18" t="s">
        <v>106</v>
      </c>
      <c r="CF109" s="18" t="s">
        <v>106</v>
      </c>
      <c r="CG109" s="18" t="s">
        <v>106</v>
      </c>
      <c r="CH109" s="18" t="s">
        <v>106</v>
      </c>
      <c r="CI109" s="18" t="s">
        <v>106</v>
      </c>
      <c r="CJ109" s="18" t="s">
        <v>106</v>
      </c>
      <c r="CK109" s="18" t="s">
        <v>106</v>
      </c>
      <c r="CL109" s="18" t="s">
        <v>106</v>
      </c>
      <c r="CM109" s="18" t="s">
        <v>106</v>
      </c>
      <c r="CN109" s="18" t="s">
        <v>106</v>
      </c>
      <c r="CO109" s="18" t="s">
        <v>106</v>
      </c>
      <c r="CP109" s="18" t="s">
        <v>106</v>
      </c>
      <c r="CQ109" s="18" t="s">
        <v>106</v>
      </c>
      <c r="CR109" s="18" t="s">
        <v>106</v>
      </c>
      <c r="CS109" s="18" t="s">
        <v>106</v>
      </c>
      <c r="CT109" s="113" t="s">
        <v>106</v>
      </c>
    </row>
    <row r="110" spans="1:98" x14ac:dyDescent="0.2">
      <c r="A110" s="50" t="s">
        <v>94</v>
      </c>
      <c r="B110" s="94" t="s">
        <v>94</v>
      </c>
      <c r="C110" s="29" t="s">
        <v>80</v>
      </c>
      <c r="D110" s="29" t="s">
        <v>348</v>
      </c>
      <c r="E110" s="15"/>
      <c r="F110" s="15"/>
      <c r="G110" s="32">
        <v>40782</v>
      </c>
      <c r="H110" s="16">
        <v>2011</v>
      </c>
      <c r="I110" s="16" t="s">
        <v>116</v>
      </c>
      <c r="J110" s="16">
        <v>10</v>
      </c>
      <c r="K110" s="17">
        <v>2.2999999999999998</v>
      </c>
      <c r="L110" s="5" t="s">
        <v>106</v>
      </c>
      <c r="M110" s="51" t="s">
        <v>136</v>
      </c>
      <c r="N110" s="51" t="s">
        <v>142</v>
      </c>
      <c r="O110" s="51" t="s">
        <v>145</v>
      </c>
      <c r="P110" s="51" t="s">
        <v>148</v>
      </c>
      <c r="Q110" s="51" t="s">
        <v>152</v>
      </c>
      <c r="R110" s="51" t="s">
        <v>134</v>
      </c>
      <c r="S110" s="52" t="s">
        <v>154</v>
      </c>
      <c r="T110" s="34">
        <f t="shared" si="13"/>
        <v>0</v>
      </c>
      <c r="U110" s="18" t="s">
        <v>90</v>
      </c>
      <c r="V110" s="52" t="s">
        <v>207</v>
      </c>
      <c r="W110" s="52" t="s">
        <v>210</v>
      </c>
      <c r="X110" s="52" t="s">
        <v>211</v>
      </c>
      <c r="Y110" s="52" t="s">
        <v>218</v>
      </c>
      <c r="Z110" s="34" t="s">
        <v>106</v>
      </c>
      <c r="AA110" s="52" t="s">
        <v>222</v>
      </c>
      <c r="AB110" s="52" t="s">
        <v>224</v>
      </c>
      <c r="AC110" s="52" t="s">
        <v>228</v>
      </c>
      <c r="AD110" s="5" t="s">
        <v>106</v>
      </c>
      <c r="AE110" s="18">
        <f t="shared" si="15"/>
        <v>0</v>
      </c>
      <c r="AF110" s="51" t="s">
        <v>133</v>
      </c>
      <c r="AG110" s="19" t="s">
        <v>106</v>
      </c>
      <c r="AH110" s="35">
        <f t="shared" si="12"/>
        <v>22.340425531914892</v>
      </c>
      <c r="AI110" s="35" t="s">
        <v>90</v>
      </c>
      <c r="AJ110" s="35" t="s">
        <v>90</v>
      </c>
      <c r="AK110" s="35" t="s">
        <v>90</v>
      </c>
      <c r="AL110" s="35" t="s">
        <v>90</v>
      </c>
      <c r="AM110" s="35" t="s">
        <v>90</v>
      </c>
      <c r="AN110" s="35">
        <f t="shared" si="16"/>
        <v>0.58510638297872342</v>
      </c>
      <c r="AO110" s="35">
        <f>BE110/18.8</f>
        <v>0.5</v>
      </c>
      <c r="AP110" s="35" t="s">
        <v>90</v>
      </c>
      <c r="AQ110" s="35">
        <f t="shared" si="17"/>
        <v>0.38829787234042551</v>
      </c>
      <c r="AR110" s="35">
        <f>BH110/18.8</f>
        <v>0.21808510638297871</v>
      </c>
      <c r="AS110" s="35"/>
      <c r="AT110" s="35"/>
      <c r="AU110" s="35"/>
      <c r="AV110" s="35"/>
      <c r="AW110" s="35"/>
      <c r="AX110" s="51">
        <v>420</v>
      </c>
      <c r="AY110" s="51" t="s">
        <v>127</v>
      </c>
      <c r="AZ110" s="51" t="s">
        <v>130</v>
      </c>
      <c r="BA110" s="51" t="s">
        <v>132</v>
      </c>
      <c r="BB110" s="51" t="s">
        <v>128</v>
      </c>
      <c r="BC110" s="51" t="s">
        <v>130</v>
      </c>
      <c r="BD110" s="51">
        <v>11</v>
      </c>
      <c r="BE110" s="51">
        <v>9.4</v>
      </c>
      <c r="BF110" s="51" t="s">
        <v>130</v>
      </c>
      <c r="BG110" s="51">
        <v>7.3</v>
      </c>
      <c r="BH110" s="53">
        <v>4.0999999999999996</v>
      </c>
      <c r="BI110" s="5" t="s">
        <v>106</v>
      </c>
      <c r="BJ110" s="45" t="s">
        <v>106</v>
      </c>
      <c r="BK110" s="45" t="s">
        <v>106</v>
      </c>
      <c r="BL110" s="45" t="s">
        <v>106</v>
      </c>
      <c r="BM110" s="45" t="s">
        <v>106</v>
      </c>
      <c r="BN110" s="45" t="s">
        <v>106</v>
      </c>
      <c r="BO110" s="45" t="s">
        <v>106</v>
      </c>
      <c r="BP110" s="45" t="s">
        <v>106</v>
      </c>
      <c r="BQ110" s="45" t="s">
        <v>106</v>
      </c>
      <c r="BR110" s="45" t="s">
        <v>106</v>
      </c>
      <c r="BS110" s="45" t="s">
        <v>106</v>
      </c>
      <c r="BT110" s="45" t="s">
        <v>106</v>
      </c>
      <c r="BU110" s="45" t="s">
        <v>106</v>
      </c>
      <c r="BV110" s="45" t="s">
        <v>106</v>
      </c>
      <c r="BW110" s="45" t="s">
        <v>106</v>
      </c>
      <c r="BX110" s="45" t="s">
        <v>106</v>
      </c>
      <c r="BY110" s="45" t="s">
        <v>106</v>
      </c>
      <c r="BZ110" s="45" t="s">
        <v>106</v>
      </c>
      <c r="CA110" s="45" t="s">
        <v>106</v>
      </c>
      <c r="CB110" s="45" t="s">
        <v>106</v>
      </c>
      <c r="CC110" s="5" t="s">
        <v>106</v>
      </c>
      <c r="CD110" s="18" t="s">
        <v>106</v>
      </c>
      <c r="CE110" s="18" t="s">
        <v>106</v>
      </c>
      <c r="CF110" s="18" t="s">
        <v>106</v>
      </c>
      <c r="CG110" s="18" t="s">
        <v>106</v>
      </c>
      <c r="CH110" s="18" t="s">
        <v>106</v>
      </c>
      <c r="CI110" s="18" t="s">
        <v>106</v>
      </c>
      <c r="CJ110" s="18" t="s">
        <v>106</v>
      </c>
      <c r="CK110" s="18" t="s">
        <v>106</v>
      </c>
      <c r="CL110" s="18" t="s">
        <v>106</v>
      </c>
      <c r="CM110" s="18" t="s">
        <v>106</v>
      </c>
      <c r="CN110" s="18" t="s">
        <v>106</v>
      </c>
      <c r="CO110" s="18" t="s">
        <v>106</v>
      </c>
      <c r="CP110" s="18" t="s">
        <v>106</v>
      </c>
      <c r="CQ110" s="18" t="s">
        <v>106</v>
      </c>
      <c r="CR110" s="18" t="s">
        <v>106</v>
      </c>
      <c r="CS110" s="18" t="s">
        <v>106</v>
      </c>
      <c r="CT110" s="113" t="s">
        <v>106</v>
      </c>
    </row>
    <row r="111" spans="1:98" x14ac:dyDescent="0.2">
      <c r="A111" s="50" t="s">
        <v>296</v>
      </c>
      <c r="B111" s="94" t="s">
        <v>97</v>
      </c>
      <c r="C111" s="29" t="s">
        <v>80</v>
      </c>
      <c r="D111" s="29" t="s">
        <v>348</v>
      </c>
      <c r="E111" s="15"/>
      <c r="F111" s="15"/>
      <c r="G111" s="32">
        <v>40796</v>
      </c>
      <c r="H111" s="16">
        <v>2011</v>
      </c>
      <c r="I111" s="16" t="s">
        <v>116</v>
      </c>
      <c r="J111" s="16">
        <v>10</v>
      </c>
      <c r="K111" s="17">
        <v>1.1000000000000001</v>
      </c>
      <c r="L111" s="5" t="s">
        <v>106</v>
      </c>
      <c r="M111" s="51" t="s">
        <v>139</v>
      </c>
      <c r="N111" s="51">
        <v>0.65</v>
      </c>
      <c r="O111" s="51">
        <v>1.5</v>
      </c>
      <c r="P111" s="51">
        <v>1.4</v>
      </c>
      <c r="Q111" s="51">
        <v>2.7</v>
      </c>
      <c r="R111" s="51">
        <v>1.9</v>
      </c>
      <c r="S111" s="52">
        <v>0.83</v>
      </c>
      <c r="T111" s="34">
        <f t="shared" si="13"/>
        <v>8.98</v>
      </c>
      <c r="U111" s="18">
        <f t="shared" si="14"/>
        <v>34.454545454545453</v>
      </c>
      <c r="V111" s="52">
        <v>1.9E-3</v>
      </c>
      <c r="W111" s="52">
        <v>6.2E-2</v>
      </c>
      <c r="X111" s="52">
        <v>1.0999999999999999E-2</v>
      </c>
      <c r="Y111" s="52">
        <v>1.4999999999999999E-2</v>
      </c>
      <c r="Z111" s="34" t="s">
        <v>106</v>
      </c>
      <c r="AA111" s="52">
        <v>2.8E-3</v>
      </c>
      <c r="AB111" s="52" t="s">
        <v>212</v>
      </c>
      <c r="AC111" s="52" t="s">
        <v>229</v>
      </c>
      <c r="AD111" s="5" t="s">
        <v>106</v>
      </c>
      <c r="AE111" s="18">
        <f t="shared" si="15"/>
        <v>9.2699999999999991E-2</v>
      </c>
      <c r="AF111" s="51" t="s">
        <v>133</v>
      </c>
      <c r="AG111" s="19" t="s">
        <v>106</v>
      </c>
      <c r="AH111" s="35">
        <f t="shared" si="12"/>
        <v>9.0425531914893611</v>
      </c>
      <c r="AI111" s="35" t="s">
        <v>90</v>
      </c>
      <c r="AJ111" s="35" t="s">
        <v>90</v>
      </c>
      <c r="AK111" s="35" t="s">
        <v>90</v>
      </c>
      <c r="AL111" s="35" t="s">
        <v>90</v>
      </c>
      <c r="AM111" s="35" t="s">
        <v>90</v>
      </c>
      <c r="AN111" s="35">
        <f t="shared" si="16"/>
        <v>0.30851063829787234</v>
      </c>
      <c r="AO111" s="35">
        <f>BE111/18.8</f>
        <v>6.3829787234042548E-2</v>
      </c>
      <c r="AP111" s="35" t="s">
        <v>90</v>
      </c>
      <c r="AQ111" s="35">
        <f t="shared" si="17"/>
        <v>0.29255319148936171</v>
      </c>
      <c r="AR111" s="35">
        <f>BH111/18.8</f>
        <v>0.4893617021276595</v>
      </c>
      <c r="AS111" s="35"/>
      <c r="AT111" s="35"/>
      <c r="AU111" s="35"/>
      <c r="AV111" s="35"/>
      <c r="AW111" s="35"/>
      <c r="AX111" s="51">
        <v>170</v>
      </c>
      <c r="AY111" s="51" t="s">
        <v>132</v>
      </c>
      <c r="AZ111" s="51" t="s">
        <v>127</v>
      </c>
      <c r="BA111" s="51" t="s">
        <v>132</v>
      </c>
      <c r="BB111" s="51" t="s">
        <v>128</v>
      </c>
      <c r="BC111" s="51" t="s">
        <v>132</v>
      </c>
      <c r="BD111" s="51">
        <v>5.8</v>
      </c>
      <c r="BE111" s="51">
        <v>1.2</v>
      </c>
      <c r="BF111" s="51" t="s">
        <v>130</v>
      </c>
      <c r="BG111" s="51">
        <v>5.5</v>
      </c>
      <c r="BH111" s="53">
        <v>9.1999999999999993</v>
      </c>
      <c r="BI111" s="5" t="s">
        <v>106</v>
      </c>
      <c r="BJ111" s="45" t="s">
        <v>106</v>
      </c>
      <c r="BK111" s="45" t="s">
        <v>106</v>
      </c>
      <c r="BL111" s="45" t="s">
        <v>106</v>
      </c>
      <c r="BM111" s="45" t="s">
        <v>106</v>
      </c>
      <c r="BN111" s="45" t="s">
        <v>106</v>
      </c>
      <c r="BO111" s="45" t="s">
        <v>106</v>
      </c>
      <c r="BP111" s="45" t="s">
        <v>106</v>
      </c>
      <c r="BQ111" s="45" t="s">
        <v>106</v>
      </c>
      <c r="BR111" s="45" t="s">
        <v>106</v>
      </c>
      <c r="BS111" s="45" t="s">
        <v>106</v>
      </c>
      <c r="BT111" s="45" t="s">
        <v>106</v>
      </c>
      <c r="BU111" s="45" t="s">
        <v>106</v>
      </c>
      <c r="BV111" s="45" t="s">
        <v>106</v>
      </c>
      <c r="BW111" s="45" t="s">
        <v>106</v>
      </c>
      <c r="BX111" s="45" t="s">
        <v>106</v>
      </c>
      <c r="BY111" s="45" t="s">
        <v>106</v>
      </c>
      <c r="BZ111" s="45" t="s">
        <v>106</v>
      </c>
      <c r="CA111" s="45" t="s">
        <v>106</v>
      </c>
      <c r="CB111" s="45" t="s">
        <v>106</v>
      </c>
      <c r="CC111" s="5" t="s">
        <v>106</v>
      </c>
      <c r="CD111" s="18" t="s">
        <v>106</v>
      </c>
      <c r="CE111" s="18" t="s">
        <v>106</v>
      </c>
      <c r="CF111" s="18" t="s">
        <v>106</v>
      </c>
      <c r="CG111" s="18" t="s">
        <v>106</v>
      </c>
      <c r="CH111" s="18" t="s">
        <v>106</v>
      </c>
      <c r="CI111" s="18" t="s">
        <v>106</v>
      </c>
      <c r="CJ111" s="18" t="s">
        <v>106</v>
      </c>
      <c r="CK111" s="18" t="s">
        <v>106</v>
      </c>
      <c r="CL111" s="18" t="s">
        <v>106</v>
      </c>
      <c r="CM111" s="18" t="s">
        <v>106</v>
      </c>
      <c r="CN111" s="18" t="s">
        <v>106</v>
      </c>
      <c r="CO111" s="18" t="s">
        <v>106</v>
      </c>
      <c r="CP111" s="18" t="s">
        <v>106</v>
      </c>
      <c r="CQ111" s="18" t="s">
        <v>106</v>
      </c>
      <c r="CR111" s="18" t="s">
        <v>106</v>
      </c>
      <c r="CS111" s="18" t="s">
        <v>106</v>
      </c>
      <c r="CT111" s="113" t="s">
        <v>106</v>
      </c>
    </row>
    <row r="112" spans="1:98" x14ac:dyDescent="0.2">
      <c r="A112" s="50" t="s">
        <v>95</v>
      </c>
      <c r="B112" s="94" t="s">
        <v>95</v>
      </c>
      <c r="C112" s="29" t="s">
        <v>80</v>
      </c>
      <c r="D112" s="29" t="s">
        <v>348</v>
      </c>
      <c r="E112" s="15"/>
      <c r="F112" s="54"/>
      <c r="G112" s="55" t="s">
        <v>156</v>
      </c>
      <c r="H112" s="56">
        <v>2010</v>
      </c>
      <c r="I112" s="55" t="s">
        <v>61</v>
      </c>
      <c r="J112" s="55" t="s">
        <v>299</v>
      </c>
      <c r="K112" s="17">
        <v>0.76</v>
      </c>
      <c r="L112" s="5" t="s">
        <v>106</v>
      </c>
      <c r="M112" s="57">
        <v>1.5</v>
      </c>
      <c r="N112" s="57">
        <v>4.8</v>
      </c>
      <c r="O112" s="57">
        <v>6.8</v>
      </c>
      <c r="P112" s="57">
        <v>4.9000000000000004</v>
      </c>
      <c r="Q112" s="57">
        <v>8.4</v>
      </c>
      <c r="R112" s="57">
        <v>6.6</v>
      </c>
      <c r="S112" s="57">
        <v>1.7</v>
      </c>
      <c r="T112" s="5">
        <f t="shared" ref="T112:T136" si="18">SUM(M112:S112)</f>
        <v>34.700000000000003</v>
      </c>
      <c r="U112" s="18">
        <f>SUM(M112,N112,O112,Q112,R112,S112)*(5/K112)</f>
        <v>196.05263157894737</v>
      </c>
      <c r="V112" s="57" t="s">
        <v>161</v>
      </c>
      <c r="W112" s="57">
        <v>0.41</v>
      </c>
      <c r="X112" s="57">
        <v>9.7000000000000003E-2</v>
      </c>
      <c r="Y112" s="57">
        <v>0.14000000000000001</v>
      </c>
      <c r="Z112" s="5" t="s">
        <v>106</v>
      </c>
      <c r="AA112" s="57">
        <v>2.5999999999999999E-2</v>
      </c>
      <c r="AB112" s="57" t="s">
        <v>170</v>
      </c>
      <c r="AC112" s="34" t="s">
        <v>106</v>
      </c>
      <c r="AD112" s="5" t="s">
        <v>106</v>
      </c>
      <c r="AE112" s="18">
        <f t="shared" si="15"/>
        <v>0.67300000000000004</v>
      </c>
      <c r="AF112" s="57" t="s">
        <v>157</v>
      </c>
      <c r="AG112" s="19" t="s">
        <v>106</v>
      </c>
      <c r="AH112" s="35">
        <f t="shared" si="12"/>
        <v>13.617021276595745</v>
      </c>
      <c r="AI112" s="18" t="s">
        <v>106</v>
      </c>
      <c r="AJ112" s="18" t="s">
        <v>106</v>
      </c>
      <c r="AK112" s="18" t="s">
        <v>106</v>
      </c>
      <c r="AL112" s="18" t="s">
        <v>106</v>
      </c>
      <c r="AM112" s="18" t="s">
        <v>106</v>
      </c>
      <c r="AN112" s="18" t="s">
        <v>106</v>
      </c>
      <c r="AO112" s="18" t="s">
        <v>106</v>
      </c>
      <c r="AP112" s="18" t="s">
        <v>106</v>
      </c>
      <c r="AQ112" s="18" t="s">
        <v>106</v>
      </c>
      <c r="AR112" s="18" t="s">
        <v>106</v>
      </c>
      <c r="AS112" s="18"/>
      <c r="AT112" s="18"/>
      <c r="AU112" s="18"/>
      <c r="AV112" s="18"/>
      <c r="AW112" s="18"/>
      <c r="AX112" s="117">
        <v>256</v>
      </c>
      <c r="AY112" s="18" t="s">
        <v>106</v>
      </c>
      <c r="AZ112" s="18" t="s">
        <v>106</v>
      </c>
      <c r="BA112" s="18" t="s">
        <v>106</v>
      </c>
      <c r="BB112" s="18" t="s">
        <v>106</v>
      </c>
      <c r="BC112" s="18" t="s">
        <v>106</v>
      </c>
      <c r="BD112" s="18" t="s">
        <v>106</v>
      </c>
      <c r="BE112" s="18" t="s">
        <v>106</v>
      </c>
      <c r="BF112" s="18" t="s">
        <v>106</v>
      </c>
      <c r="BG112" s="18" t="s">
        <v>106</v>
      </c>
      <c r="BH112" s="18" t="s">
        <v>106</v>
      </c>
      <c r="BI112" s="5" t="s">
        <v>106</v>
      </c>
      <c r="BJ112" s="45" t="s">
        <v>106</v>
      </c>
      <c r="BK112" s="45" t="s">
        <v>106</v>
      </c>
      <c r="BL112" s="45" t="s">
        <v>106</v>
      </c>
      <c r="BM112" s="45" t="s">
        <v>106</v>
      </c>
      <c r="BN112" s="45" t="s">
        <v>106</v>
      </c>
      <c r="BO112" s="45" t="s">
        <v>106</v>
      </c>
      <c r="BP112" s="45" t="s">
        <v>106</v>
      </c>
      <c r="BQ112" s="45" t="s">
        <v>106</v>
      </c>
      <c r="BR112" s="45" t="s">
        <v>106</v>
      </c>
      <c r="BS112" s="45" t="s">
        <v>106</v>
      </c>
      <c r="BT112" s="45" t="s">
        <v>106</v>
      </c>
      <c r="BU112" s="45" t="s">
        <v>106</v>
      </c>
      <c r="BV112" s="45" t="s">
        <v>106</v>
      </c>
      <c r="BW112" s="45" t="s">
        <v>106</v>
      </c>
      <c r="BX112" s="45" t="s">
        <v>106</v>
      </c>
      <c r="BY112" s="45" t="s">
        <v>106</v>
      </c>
      <c r="BZ112" s="45" t="s">
        <v>106</v>
      </c>
      <c r="CA112" s="45" t="s">
        <v>106</v>
      </c>
      <c r="CB112" s="45" t="s">
        <v>106</v>
      </c>
      <c r="CC112" s="5" t="s">
        <v>106</v>
      </c>
      <c r="CD112" s="18" t="s">
        <v>106</v>
      </c>
      <c r="CE112" s="18" t="s">
        <v>106</v>
      </c>
      <c r="CF112" s="18" t="s">
        <v>106</v>
      </c>
      <c r="CG112" s="18" t="s">
        <v>106</v>
      </c>
      <c r="CH112" s="18" t="s">
        <v>106</v>
      </c>
      <c r="CI112" s="18" t="s">
        <v>106</v>
      </c>
      <c r="CJ112" s="18" t="s">
        <v>106</v>
      </c>
      <c r="CK112" s="18" t="s">
        <v>106</v>
      </c>
      <c r="CL112" s="18" t="s">
        <v>106</v>
      </c>
      <c r="CM112" s="18" t="s">
        <v>106</v>
      </c>
      <c r="CN112" s="18" t="s">
        <v>106</v>
      </c>
      <c r="CO112" s="18" t="s">
        <v>106</v>
      </c>
      <c r="CP112" s="18" t="s">
        <v>106</v>
      </c>
      <c r="CQ112" s="18" t="s">
        <v>106</v>
      </c>
      <c r="CR112" s="18" t="s">
        <v>106</v>
      </c>
      <c r="CS112" s="18" t="s">
        <v>106</v>
      </c>
      <c r="CT112" s="113" t="s">
        <v>106</v>
      </c>
    </row>
    <row r="113" spans="1:98" x14ac:dyDescent="0.2">
      <c r="A113" s="50" t="s">
        <v>95</v>
      </c>
      <c r="B113" s="94" t="s">
        <v>95</v>
      </c>
      <c r="C113" s="29" t="s">
        <v>80</v>
      </c>
      <c r="D113" s="29" t="s">
        <v>348</v>
      </c>
      <c r="E113" s="15"/>
      <c r="F113" s="59"/>
      <c r="G113" s="55" t="s">
        <v>156</v>
      </c>
      <c r="H113" s="56">
        <v>2010</v>
      </c>
      <c r="I113" s="55" t="s">
        <v>61</v>
      </c>
      <c r="J113" s="55" t="s">
        <v>299</v>
      </c>
      <c r="K113" s="17">
        <v>0.69</v>
      </c>
      <c r="L113" s="5" t="s">
        <v>106</v>
      </c>
      <c r="M113" s="57">
        <v>1.9</v>
      </c>
      <c r="N113" s="57">
        <v>4.7</v>
      </c>
      <c r="O113" s="57">
        <v>4.9000000000000004</v>
      </c>
      <c r="P113" s="57">
        <v>3.9</v>
      </c>
      <c r="Q113" s="57">
        <v>7.2</v>
      </c>
      <c r="R113" s="57">
        <v>5.5</v>
      </c>
      <c r="S113" s="57">
        <v>1.6</v>
      </c>
      <c r="T113" s="5">
        <f t="shared" si="18"/>
        <v>29.700000000000003</v>
      </c>
      <c r="U113" s="18">
        <f t="shared" ref="U113:U135" si="19">SUM(M113,N113,O113,Q113,R113,S113)*(5/K113)</f>
        <v>186.95652173913044</v>
      </c>
      <c r="V113" s="57">
        <v>2.1999999999999999E-2</v>
      </c>
      <c r="W113" s="57">
        <v>0.36</v>
      </c>
      <c r="X113" s="57">
        <v>9.2999999999999999E-2</v>
      </c>
      <c r="Y113" s="57">
        <v>8.3000000000000004E-2</v>
      </c>
      <c r="Z113" s="5" t="s">
        <v>106</v>
      </c>
      <c r="AA113" s="57">
        <v>2.3E-2</v>
      </c>
      <c r="AB113" s="57">
        <v>2.1999999999999999E-2</v>
      </c>
      <c r="AC113" s="34" t="s">
        <v>106</v>
      </c>
      <c r="AD113" s="5" t="s">
        <v>106</v>
      </c>
      <c r="AE113" s="18">
        <f t="shared" si="15"/>
        <v>0.60300000000000009</v>
      </c>
      <c r="AF113" s="57" t="s">
        <v>133</v>
      </c>
      <c r="AG113" s="19" t="s">
        <v>106</v>
      </c>
      <c r="AH113" s="35">
        <f t="shared" si="12"/>
        <v>22.127659574468083</v>
      </c>
      <c r="AI113" s="18" t="s">
        <v>106</v>
      </c>
      <c r="AJ113" s="18" t="s">
        <v>106</v>
      </c>
      <c r="AK113" s="18" t="s">
        <v>106</v>
      </c>
      <c r="AL113" s="18" t="s">
        <v>106</v>
      </c>
      <c r="AM113" s="18" t="s">
        <v>106</v>
      </c>
      <c r="AN113" s="18" t="s">
        <v>106</v>
      </c>
      <c r="AO113" s="18" t="s">
        <v>106</v>
      </c>
      <c r="AP113" s="18" t="s">
        <v>106</v>
      </c>
      <c r="AQ113" s="18" t="s">
        <v>106</v>
      </c>
      <c r="AR113" s="18" t="s">
        <v>106</v>
      </c>
      <c r="AS113" s="18"/>
      <c r="AT113" s="18"/>
      <c r="AU113" s="18"/>
      <c r="AV113" s="18"/>
      <c r="AW113" s="18"/>
      <c r="AX113" s="117">
        <v>416</v>
      </c>
      <c r="BI113" s="5" t="s">
        <v>106</v>
      </c>
      <c r="BJ113" s="45" t="s">
        <v>106</v>
      </c>
      <c r="BK113" s="45" t="s">
        <v>106</v>
      </c>
      <c r="BL113" s="45" t="s">
        <v>106</v>
      </c>
      <c r="BM113" s="45" t="s">
        <v>106</v>
      </c>
      <c r="BN113" s="45" t="s">
        <v>106</v>
      </c>
      <c r="BO113" s="45" t="s">
        <v>106</v>
      </c>
      <c r="BP113" s="45" t="s">
        <v>106</v>
      </c>
      <c r="BQ113" s="45" t="s">
        <v>106</v>
      </c>
      <c r="BR113" s="45" t="s">
        <v>106</v>
      </c>
      <c r="BS113" s="45" t="s">
        <v>106</v>
      </c>
      <c r="BT113" s="45" t="s">
        <v>106</v>
      </c>
      <c r="BU113" s="45" t="s">
        <v>106</v>
      </c>
      <c r="BV113" s="45" t="s">
        <v>106</v>
      </c>
      <c r="BW113" s="45" t="s">
        <v>106</v>
      </c>
      <c r="BX113" s="45" t="s">
        <v>106</v>
      </c>
      <c r="BY113" s="45" t="s">
        <v>106</v>
      </c>
      <c r="BZ113" s="45" t="s">
        <v>106</v>
      </c>
      <c r="CA113" s="45" t="s">
        <v>106</v>
      </c>
      <c r="CB113" s="45" t="s">
        <v>106</v>
      </c>
      <c r="CC113" s="5" t="s">
        <v>106</v>
      </c>
      <c r="CD113" s="18" t="s">
        <v>106</v>
      </c>
      <c r="CE113" s="18" t="s">
        <v>106</v>
      </c>
      <c r="CF113" s="18" t="s">
        <v>106</v>
      </c>
      <c r="CG113" s="18" t="s">
        <v>106</v>
      </c>
      <c r="CH113" s="18" t="s">
        <v>106</v>
      </c>
      <c r="CI113" s="18" t="s">
        <v>106</v>
      </c>
      <c r="CJ113" s="18" t="s">
        <v>106</v>
      </c>
      <c r="CK113" s="18" t="s">
        <v>106</v>
      </c>
      <c r="CL113" s="18" t="s">
        <v>106</v>
      </c>
      <c r="CM113" s="18" t="s">
        <v>106</v>
      </c>
      <c r="CN113" s="18" t="s">
        <v>106</v>
      </c>
      <c r="CO113" s="18" t="s">
        <v>106</v>
      </c>
      <c r="CP113" s="18" t="s">
        <v>106</v>
      </c>
      <c r="CQ113" s="18" t="s">
        <v>106</v>
      </c>
      <c r="CR113" s="18" t="s">
        <v>106</v>
      </c>
      <c r="CS113" s="18" t="s">
        <v>106</v>
      </c>
      <c r="CT113" s="113" t="s">
        <v>106</v>
      </c>
    </row>
    <row r="114" spans="1:98" x14ac:dyDescent="0.2">
      <c r="A114" s="50" t="s">
        <v>95</v>
      </c>
      <c r="B114" s="94" t="s">
        <v>95</v>
      </c>
      <c r="C114" s="29" t="s">
        <v>80</v>
      </c>
      <c r="D114" s="29" t="s">
        <v>348</v>
      </c>
      <c r="E114" s="15"/>
      <c r="F114" s="54"/>
      <c r="G114" s="55" t="s">
        <v>156</v>
      </c>
      <c r="H114" s="56">
        <v>2010</v>
      </c>
      <c r="I114" s="55" t="s">
        <v>61</v>
      </c>
      <c r="J114" s="55" t="s">
        <v>299</v>
      </c>
      <c r="K114" s="17">
        <v>0.71</v>
      </c>
      <c r="L114" s="5" t="s">
        <v>106</v>
      </c>
      <c r="M114" s="57">
        <v>2.2000000000000002</v>
      </c>
      <c r="N114" s="57">
        <v>4.3</v>
      </c>
      <c r="O114" s="57">
        <v>7.7</v>
      </c>
      <c r="P114" s="57">
        <v>7.8</v>
      </c>
      <c r="Q114" s="57">
        <v>8.6999999999999993</v>
      </c>
      <c r="R114" s="57">
        <v>8.5</v>
      </c>
      <c r="S114" s="57">
        <v>1.9</v>
      </c>
      <c r="T114" s="5">
        <f t="shared" si="18"/>
        <v>41.1</v>
      </c>
      <c r="U114" s="18">
        <f t="shared" si="19"/>
        <v>234.50704225352112</v>
      </c>
      <c r="V114" s="57" t="s">
        <v>162</v>
      </c>
      <c r="W114" s="57">
        <v>0.43</v>
      </c>
      <c r="X114" s="57">
        <v>0.11</v>
      </c>
      <c r="Y114" s="57">
        <v>0.13</v>
      </c>
      <c r="Z114" s="5" t="s">
        <v>106</v>
      </c>
      <c r="AA114" s="57">
        <v>2.7E-2</v>
      </c>
      <c r="AB114" s="57">
        <v>1.7999999999999999E-2</v>
      </c>
      <c r="AC114" s="34" t="s">
        <v>106</v>
      </c>
      <c r="AD114" s="5" t="s">
        <v>106</v>
      </c>
      <c r="AE114" s="18">
        <f t="shared" si="15"/>
        <v>0.71500000000000008</v>
      </c>
      <c r="AF114" s="57" t="s">
        <v>133</v>
      </c>
      <c r="AG114" s="19" t="s">
        <v>106</v>
      </c>
      <c r="AH114" s="35">
        <f t="shared" si="12"/>
        <v>11.117021276595745</v>
      </c>
      <c r="AI114" s="18" t="s">
        <v>106</v>
      </c>
      <c r="AJ114" s="18" t="s">
        <v>106</v>
      </c>
      <c r="AK114" s="18" t="s">
        <v>106</v>
      </c>
      <c r="AL114" s="18" t="s">
        <v>106</v>
      </c>
      <c r="AM114" s="18" t="s">
        <v>106</v>
      </c>
      <c r="AN114" s="18" t="s">
        <v>106</v>
      </c>
      <c r="AO114" s="18" t="s">
        <v>106</v>
      </c>
      <c r="AP114" s="18" t="s">
        <v>106</v>
      </c>
      <c r="AQ114" s="18" t="s">
        <v>106</v>
      </c>
      <c r="AR114" s="18" t="s">
        <v>106</v>
      </c>
      <c r="AS114" s="18"/>
      <c r="AT114" s="18"/>
      <c r="AU114" s="18"/>
      <c r="AV114" s="18"/>
      <c r="AW114" s="18"/>
      <c r="AX114" s="117">
        <v>209</v>
      </c>
      <c r="BI114" s="5" t="s">
        <v>106</v>
      </c>
      <c r="BJ114" s="45" t="s">
        <v>106</v>
      </c>
      <c r="BK114" s="45" t="s">
        <v>106</v>
      </c>
      <c r="BL114" s="45" t="s">
        <v>106</v>
      </c>
      <c r="BM114" s="45" t="s">
        <v>106</v>
      </c>
      <c r="BN114" s="45" t="s">
        <v>106</v>
      </c>
      <c r="BO114" s="45" t="s">
        <v>106</v>
      </c>
      <c r="BP114" s="45" t="s">
        <v>106</v>
      </c>
      <c r="BQ114" s="45" t="s">
        <v>106</v>
      </c>
      <c r="BR114" s="45" t="s">
        <v>106</v>
      </c>
      <c r="BS114" s="45" t="s">
        <v>106</v>
      </c>
      <c r="BT114" s="45" t="s">
        <v>106</v>
      </c>
      <c r="BU114" s="45" t="s">
        <v>106</v>
      </c>
      <c r="BV114" s="45" t="s">
        <v>106</v>
      </c>
      <c r="BW114" s="45" t="s">
        <v>106</v>
      </c>
      <c r="BX114" s="45" t="s">
        <v>106</v>
      </c>
      <c r="BY114" s="45" t="s">
        <v>106</v>
      </c>
      <c r="BZ114" s="45" t="s">
        <v>106</v>
      </c>
      <c r="CA114" s="45" t="s">
        <v>106</v>
      </c>
      <c r="CB114" s="45" t="s">
        <v>106</v>
      </c>
      <c r="CC114" s="5" t="s">
        <v>106</v>
      </c>
      <c r="CD114" s="18" t="s">
        <v>106</v>
      </c>
      <c r="CE114" s="18" t="s">
        <v>106</v>
      </c>
      <c r="CF114" s="18" t="s">
        <v>106</v>
      </c>
      <c r="CG114" s="18" t="s">
        <v>106</v>
      </c>
      <c r="CH114" s="18" t="s">
        <v>106</v>
      </c>
      <c r="CI114" s="18" t="s">
        <v>106</v>
      </c>
      <c r="CJ114" s="18" t="s">
        <v>106</v>
      </c>
      <c r="CK114" s="18" t="s">
        <v>106</v>
      </c>
      <c r="CL114" s="18" t="s">
        <v>106</v>
      </c>
      <c r="CM114" s="18" t="s">
        <v>106</v>
      </c>
      <c r="CN114" s="18" t="s">
        <v>106</v>
      </c>
      <c r="CO114" s="18" t="s">
        <v>106</v>
      </c>
      <c r="CP114" s="18" t="s">
        <v>106</v>
      </c>
      <c r="CQ114" s="18" t="s">
        <v>106</v>
      </c>
      <c r="CR114" s="18" t="s">
        <v>106</v>
      </c>
      <c r="CS114" s="18" t="s">
        <v>106</v>
      </c>
      <c r="CT114" s="113" t="s">
        <v>106</v>
      </c>
    </row>
    <row r="115" spans="1:98" x14ac:dyDescent="0.2">
      <c r="A115" s="50" t="s">
        <v>95</v>
      </c>
      <c r="B115" s="94" t="s">
        <v>95</v>
      </c>
      <c r="C115" s="29" t="s">
        <v>80</v>
      </c>
      <c r="D115" s="29" t="s">
        <v>348</v>
      </c>
      <c r="E115" s="15"/>
      <c r="F115" s="54"/>
      <c r="G115" s="55" t="s">
        <v>156</v>
      </c>
      <c r="H115" s="56">
        <v>2010</v>
      </c>
      <c r="I115" s="55" t="s">
        <v>61</v>
      </c>
      <c r="J115" s="55" t="s">
        <v>299</v>
      </c>
      <c r="K115" s="17">
        <v>0.72</v>
      </c>
      <c r="L115" s="5" t="s">
        <v>106</v>
      </c>
      <c r="M115" s="57">
        <v>2.2999999999999998</v>
      </c>
      <c r="N115" s="57">
        <v>4</v>
      </c>
      <c r="O115" s="57">
        <v>5.5</v>
      </c>
      <c r="P115" s="57">
        <v>4.4000000000000004</v>
      </c>
      <c r="Q115" s="57">
        <v>6.9</v>
      </c>
      <c r="R115" s="57">
        <v>5.3</v>
      </c>
      <c r="S115" s="57">
        <v>1.7</v>
      </c>
      <c r="T115" s="5">
        <f t="shared" si="18"/>
        <v>30.1</v>
      </c>
      <c r="U115" s="18">
        <f t="shared" si="19"/>
        <v>178.47222222222226</v>
      </c>
      <c r="V115" s="57">
        <v>1.2E-2</v>
      </c>
      <c r="W115" s="57">
        <v>1.5</v>
      </c>
      <c r="X115" s="57">
        <v>0.51</v>
      </c>
      <c r="Y115" s="57">
        <v>0.28999999999999998</v>
      </c>
      <c r="Z115" s="5" t="s">
        <v>106</v>
      </c>
      <c r="AA115" s="57">
        <v>6.6000000000000003E-2</v>
      </c>
      <c r="AB115" s="57">
        <v>3.2000000000000001E-2</v>
      </c>
      <c r="AC115" s="34" t="s">
        <v>106</v>
      </c>
      <c r="AD115" s="5" t="s">
        <v>106</v>
      </c>
      <c r="AE115" s="18">
        <f t="shared" si="15"/>
        <v>2.41</v>
      </c>
      <c r="AF115" s="57" t="s">
        <v>133</v>
      </c>
      <c r="AG115" s="19" t="s">
        <v>106</v>
      </c>
      <c r="AH115" s="35">
        <f t="shared" si="12"/>
        <v>13.617021276595745</v>
      </c>
      <c r="AI115" s="18" t="s">
        <v>106</v>
      </c>
      <c r="AJ115" s="18" t="s">
        <v>106</v>
      </c>
      <c r="AK115" s="18" t="s">
        <v>106</v>
      </c>
      <c r="AL115" s="18" t="s">
        <v>106</v>
      </c>
      <c r="AM115" s="18" t="s">
        <v>106</v>
      </c>
      <c r="AN115" s="18" t="s">
        <v>106</v>
      </c>
      <c r="AO115" s="18" t="s">
        <v>106</v>
      </c>
      <c r="AP115" s="18" t="s">
        <v>106</v>
      </c>
      <c r="AQ115" s="18" t="s">
        <v>106</v>
      </c>
      <c r="AR115" s="18" t="s">
        <v>106</v>
      </c>
      <c r="AS115" s="18"/>
      <c r="AT115" s="18"/>
      <c r="AU115" s="18"/>
      <c r="AV115" s="18"/>
      <c r="AW115" s="18"/>
      <c r="AX115" s="117">
        <v>256</v>
      </c>
      <c r="BI115" s="5" t="s">
        <v>106</v>
      </c>
      <c r="BJ115" s="45" t="s">
        <v>106</v>
      </c>
      <c r="BK115" s="45" t="s">
        <v>106</v>
      </c>
      <c r="BL115" s="45" t="s">
        <v>106</v>
      </c>
      <c r="BM115" s="45" t="s">
        <v>106</v>
      </c>
      <c r="BN115" s="45" t="s">
        <v>106</v>
      </c>
      <c r="BO115" s="45" t="s">
        <v>106</v>
      </c>
      <c r="BP115" s="45" t="s">
        <v>106</v>
      </c>
      <c r="BQ115" s="45" t="s">
        <v>106</v>
      </c>
      <c r="BR115" s="45" t="s">
        <v>106</v>
      </c>
      <c r="BS115" s="45" t="s">
        <v>106</v>
      </c>
      <c r="BT115" s="45" t="s">
        <v>106</v>
      </c>
      <c r="BU115" s="45" t="s">
        <v>106</v>
      </c>
      <c r="BV115" s="45" t="s">
        <v>106</v>
      </c>
      <c r="BW115" s="45" t="s">
        <v>106</v>
      </c>
      <c r="BX115" s="45" t="s">
        <v>106</v>
      </c>
      <c r="BY115" s="45" t="s">
        <v>106</v>
      </c>
      <c r="BZ115" s="45" t="s">
        <v>106</v>
      </c>
      <c r="CA115" s="45" t="s">
        <v>106</v>
      </c>
      <c r="CB115" s="45" t="s">
        <v>106</v>
      </c>
      <c r="CC115" s="5" t="s">
        <v>106</v>
      </c>
      <c r="CD115" s="18" t="s">
        <v>106</v>
      </c>
      <c r="CE115" s="18" t="s">
        <v>106</v>
      </c>
      <c r="CF115" s="18" t="s">
        <v>106</v>
      </c>
      <c r="CG115" s="18" t="s">
        <v>106</v>
      </c>
      <c r="CH115" s="18" t="s">
        <v>106</v>
      </c>
      <c r="CI115" s="18" t="s">
        <v>106</v>
      </c>
      <c r="CJ115" s="18" t="s">
        <v>106</v>
      </c>
      <c r="CK115" s="18" t="s">
        <v>106</v>
      </c>
      <c r="CL115" s="18" t="s">
        <v>106</v>
      </c>
      <c r="CM115" s="18" t="s">
        <v>106</v>
      </c>
      <c r="CN115" s="18" t="s">
        <v>106</v>
      </c>
      <c r="CO115" s="18" t="s">
        <v>106</v>
      </c>
      <c r="CP115" s="18" t="s">
        <v>106</v>
      </c>
      <c r="CQ115" s="18" t="s">
        <v>106</v>
      </c>
      <c r="CR115" s="18" t="s">
        <v>106</v>
      </c>
      <c r="CS115" s="18" t="s">
        <v>106</v>
      </c>
      <c r="CT115" s="113" t="s">
        <v>106</v>
      </c>
    </row>
    <row r="116" spans="1:98" x14ac:dyDescent="0.2">
      <c r="A116" s="50" t="s">
        <v>95</v>
      </c>
      <c r="B116" s="94" t="s">
        <v>95</v>
      </c>
      <c r="C116" s="29" t="s">
        <v>80</v>
      </c>
      <c r="D116" s="29" t="s">
        <v>348</v>
      </c>
      <c r="E116" s="15"/>
      <c r="F116" s="54"/>
      <c r="G116" s="55" t="s">
        <v>156</v>
      </c>
      <c r="H116" s="56">
        <v>2010</v>
      </c>
      <c r="I116" s="55" t="s">
        <v>61</v>
      </c>
      <c r="J116" s="55" t="s">
        <v>299</v>
      </c>
      <c r="K116" s="17">
        <v>0.72</v>
      </c>
      <c r="L116" s="5" t="s">
        <v>106</v>
      </c>
      <c r="M116" s="57">
        <v>2.9</v>
      </c>
      <c r="N116" s="57">
        <v>7.8</v>
      </c>
      <c r="O116" s="57">
        <v>13</v>
      </c>
      <c r="P116" s="57">
        <v>9.9</v>
      </c>
      <c r="Q116" s="57">
        <v>18</v>
      </c>
      <c r="R116" s="57">
        <v>11</v>
      </c>
      <c r="S116" s="57">
        <v>3.7</v>
      </c>
      <c r="T116" s="5">
        <f t="shared" si="18"/>
        <v>66.3</v>
      </c>
      <c r="U116" s="18">
        <f t="shared" si="19"/>
        <v>391.66666666666674</v>
      </c>
      <c r="V116" s="57">
        <v>9.1000000000000004E-3</v>
      </c>
      <c r="W116" s="57">
        <v>0.61</v>
      </c>
      <c r="X116" s="57">
        <v>0.18</v>
      </c>
      <c r="Y116" s="57">
        <v>0.18</v>
      </c>
      <c r="Z116" s="5" t="s">
        <v>106</v>
      </c>
      <c r="AA116" s="57">
        <v>5.7000000000000002E-2</v>
      </c>
      <c r="AB116" s="57">
        <v>2.8000000000000001E-2</v>
      </c>
      <c r="AC116" s="34" t="s">
        <v>106</v>
      </c>
      <c r="AD116" s="5" t="s">
        <v>106</v>
      </c>
      <c r="AE116" s="18">
        <f t="shared" si="15"/>
        <v>1.0640999999999998</v>
      </c>
      <c r="AF116" s="57" t="s">
        <v>133</v>
      </c>
      <c r="AG116" s="19" t="s">
        <v>106</v>
      </c>
      <c r="AH116" s="35">
        <f t="shared" si="12"/>
        <v>13.617021276595745</v>
      </c>
      <c r="AI116" s="18" t="s">
        <v>106</v>
      </c>
      <c r="AJ116" s="18" t="s">
        <v>106</v>
      </c>
      <c r="AK116" s="18" t="s">
        <v>106</v>
      </c>
      <c r="AL116" s="18" t="s">
        <v>106</v>
      </c>
      <c r="AM116" s="18" t="s">
        <v>106</v>
      </c>
      <c r="AN116" s="18" t="s">
        <v>106</v>
      </c>
      <c r="AO116" s="18" t="s">
        <v>106</v>
      </c>
      <c r="AP116" s="18" t="s">
        <v>106</v>
      </c>
      <c r="AQ116" s="18" t="s">
        <v>106</v>
      </c>
      <c r="AR116" s="18" t="s">
        <v>106</v>
      </c>
      <c r="AS116" s="18"/>
      <c r="AT116" s="18"/>
      <c r="AU116" s="18"/>
      <c r="AV116" s="18"/>
      <c r="AW116" s="18"/>
      <c r="AX116" s="117">
        <v>256</v>
      </c>
      <c r="AY116" s="18" t="s">
        <v>106</v>
      </c>
      <c r="AZ116" s="18" t="s">
        <v>106</v>
      </c>
      <c r="BA116" s="18" t="s">
        <v>106</v>
      </c>
      <c r="BB116" s="18" t="s">
        <v>106</v>
      </c>
      <c r="BC116" s="18" t="s">
        <v>106</v>
      </c>
      <c r="BD116" s="18" t="s">
        <v>106</v>
      </c>
      <c r="BE116" s="18" t="s">
        <v>106</v>
      </c>
      <c r="BF116" s="18" t="s">
        <v>106</v>
      </c>
      <c r="BG116" s="18" t="s">
        <v>106</v>
      </c>
      <c r="BH116" s="18" t="s">
        <v>106</v>
      </c>
      <c r="BI116" s="5" t="s">
        <v>106</v>
      </c>
      <c r="BJ116" s="45" t="s">
        <v>106</v>
      </c>
      <c r="BK116" s="45" t="s">
        <v>106</v>
      </c>
      <c r="BL116" s="45" t="s">
        <v>106</v>
      </c>
      <c r="BM116" s="45" t="s">
        <v>106</v>
      </c>
      <c r="BN116" s="45" t="s">
        <v>106</v>
      </c>
      <c r="BO116" s="45" t="s">
        <v>106</v>
      </c>
      <c r="BP116" s="45" t="s">
        <v>106</v>
      </c>
      <c r="BQ116" s="45" t="s">
        <v>106</v>
      </c>
      <c r="BR116" s="45" t="s">
        <v>106</v>
      </c>
      <c r="BS116" s="45" t="s">
        <v>106</v>
      </c>
      <c r="BT116" s="45" t="s">
        <v>106</v>
      </c>
      <c r="BU116" s="45" t="s">
        <v>106</v>
      </c>
      <c r="BV116" s="45" t="s">
        <v>106</v>
      </c>
      <c r="BW116" s="45" t="s">
        <v>106</v>
      </c>
      <c r="BX116" s="45" t="s">
        <v>106</v>
      </c>
      <c r="BY116" s="45" t="s">
        <v>106</v>
      </c>
      <c r="BZ116" s="45" t="s">
        <v>106</v>
      </c>
      <c r="CA116" s="45" t="s">
        <v>106</v>
      </c>
      <c r="CB116" s="45" t="s">
        <v>106</v>
      </c>
      <c r="CC116" s="5" t="s">
        <v>106</v>
      </c>
      <c r="CD116" s="18" t="s">
        <v>106</v>
      </c>
      <c r="CE116" s="18" t="s">
        <v>106</v>
      </c>
      <c r="CF116" s="18" t="s">
        <v>106</v>
      </c>
      <c r="CG116" s="18" t="s">
        <v>106</v>
      </c>
      <c r="CH116" s="18" t="s">
        <v>106</v>
      </c>
      <c r="CI116" s="18" t="s">
        <v>106</v>
      </c>
      <c r="CJ116" s="18" t="s">
        <v>106</v>
      </c>
      <c r="CK116" s="18" t="s">
        <v>106</v>
      </c>
      <c r="CL116" s="18" t="s">
        <v>106</v>
      </c>
      <c r="CM116" s="18" t="s">
        <v>106</v>
      </c>
      <c r="CN116" s="18" t="s">
        <v>106</v>
      </c>
      <c r="CO116" s="18" t="s">
        <v>106</v>
      </c>
      <c r="CP116" s="18" t="s">
        <v>106</v>
      </c>
      <c r="CQ116" s="18" t="s">
        <v>106</v>
      </c>
      <c r="CR116" s="18" t="s">
        <v>106</v>
      </c>
      <c r="CS116" s="18" t="s">
        <v>106</v>
      </c>
      <c r="CT116" s="113" t="s">
        <v>106</v>
      </c>
    </row>
    <row r="117" spans="1:98" x14ac:dyDescent="0.2">
      <c r="A117" s="50" t="s">
        <v>95</v>
      </c>
      <c r="B117" s="94" t="s">
        <v>95</v>
      </c>
      <c r="C117" s="29" t="s">
        <v>80</v>
      </c>
      <c r="D117" s="29" t="s">
        <v>348</v>
      </c>
      <c r="E117" s="15"/>
      <c r="F117" s="54"/>
      <c r="G117" s="55" t="s">
        <v>156</v>
      </c>
      <c r="H117" s="56">
        <v>2010</v>
      </c>
      <c r="I117" s="55" t="s">
        <v>61</v>
      </c>
      <c r="J117" s="55" t="s">
        <v>299</v>
      </c>
      <c r="K117" s="17">
        <v>0.74</v>
      </c>
      <c r="L117" s="5" t="s">
        <v>106</v>
      </c>
      <c r="M117" s="57">
        <v>5.0999999999999996</v>
      </c>
      <c r="N117" s="57">
        <v>8.6</v>
      </c>
      <c r="O117" s="57">
        <v>16</v>
      </c>
      <c r="P117" s="57">
        <v>13</v>
      </c>
      <c r="Q117" s="57">
        <v>35</v>
      </c>
      <c r="R117" s="57">
        <v>20</v>
      </c>
      <c r="S117" s="57">
        <v>7.7</v>
      </c>
      <c r="T117" s="5">
        <f t="shared" si="18"/>
        <v>105.4</v>
      </c>
      <c r="U117" s="18">
        <f t="shared" si="19"/>
        <v>624.32432432432438</v>
      </c>
      <c r="V117" s="57">
        <v>9.4000000000000004E-3</v>
      </c>
      <c r="W117" s="57">
        <v>0.85</v>
      </c>
      <c r="X117" s="57">
        <v>0.21</v>
      </c>
      <c r="Y117" s="57">
        <v>0.19</v>
      </c>
      <c r="Z117" s="5" t="s">
        <v>106</v>
      </c>
      <c r="AA117" s="57">
        <v>5.7000000000000002E-2</v>
      </c>
      <c r="AB117" s="57">
        <v>2.9000000000000001E-2</v>
      </c>
      <c r="AC117" s="34" t="s">
        <v>106</v>
      </c>
      <c r="AD117" s="5" t="s">
        <v>106</v>
      </c>
      <c r="AE117" s="18">
        <f t="shared" si="15"/>
        <v>1.3453999999999997</v>
      </c>
      <c r="AF117" s="57" t="s">
        <v>133</v>
      </c>
      <c r="AG117" s="19" t="s">
        <v>106</v>
      </c>
      <c r="AH117" s="35">
        <f t="shared" si="12"/>
        <v>25.691489361702125</v>
      </c>
      <c r="AI117" s="18" t="s">
        <v>106</v>
      </c>
      <c r="AJ117" s="18" t="s">
        <v>106</v>
      </c>
      <c r="AK117" s="18" t="s">
        <v>106</v>
      </c>
      <c r="AL117" s="18" t="s">
        <v>106</v>
      </c>
      <c r="AM117" s="18" t="s">
        <v>106</v>
      </c>
      <c r="AN117" s="18" t="s">
        <v>106</v>
      </c>
      <c r="AO117" s="18" t="s">
        <v>106</v>
      </c>
      <c r="AP117" s="18" t="s">
        <v>106</v>
      </c>
      <c r="AQ117" s="18" t="s">
        <v>106</v>
      </c>
      <c r="AR117" s="18" t="s">
        <v>106</v>
      </c>
      <c r="AS117" s="18"/>
      <c r="AT117" s="18"/>
      <c r="AU117" s="18"/>
      <c r="AV117" s="18"/>
      <c r="AW117" s="18"/>
      <c r="AX117" s="117">
        <v>483</v>
      </c>
      <c r="AY117" s="18" t="s">
        <v>106</v>
      </c>
      <c r="AZ117" s="18" t="s">
        <v>106</v>
      </c>
      <c r="BA117" s="18" t="s">
        <v>106</v>
      </c>
      <c r="BB117" s="18" t="s">
        <v>106</v>
      </c>
      <c r="BC117" s="18" t="s">
        <v>106</v>
      </c>
      <c r="BD117" s="18" t="s">
        <v>106</v>
      </c>
      <c r="BE117" s="18" t="s">
        <v>106</v>
      </c>
      <c r="BF117" s="18" t="s">
        <v>106</v>
      </c>
      <c r="BG117" s="18" t="s">
        <v>106</v>
      </c>
      <c r="BH117" s="18" t="s">
        <v>106</v>
      </c>
      <c r="BI117" s="5" t="s">
        <v>106</v>
      </c>
      <c r="BJ117" s="45" t="s">
        <v>106</v>
      </c>
      <c r="BK117" s="45" t="s">
        <v>106</v>
      </c>
      <c r="BL117" s="45" t="s">
        <v>106</v>
      </c>
      <c r="BM117" s="45" t="s">
        <v>106</v>
      </c>
      <c r="BN117" s="45" t="s">
        <v>106</v>
      </c>
      <c r="BO117" s="45" t="s">
        <v>106</v>
      </c>
      <c r="BP117" s="45" t="s">
        <v>106</v>
      </c>
      <c r="BQ117" s="45" t="s">
        <v>106</v>
      </c>
      <c r="BR117" s="45" t="s">
        <v>106</v>
      </c>
      <c r="BS117" s="45" t="s">
        <v>106</v>
      </c>
      <c r="BT117" s="45" t="s">
        <v>106</v>
      </c>
      <c r="BU117" s="45" t="s">
        <v>106</v>
      </c>
      <c r="BV117" s="45" t="s">
        <v>106</v>
      </c>
      <c r="BW117" s="45" t="s">
        <v>106</v>
      </c>
      <c r="BX117" s="45" t="s">
        <v>106</v>
      </c>
      <c r="BY117" s="45" t="s">
        <v>106</v>
      </c>
      <c r="BZ117" s="45" t="s">
        <v>106</v>
      </c>
      <c r="CA117" s="45" t="s">
        <v>106</v>
      </c>
      <c r="CB117" s="45" t="s">
        <v>106</v>
      </c>
      <c r="CC117" s="5" t="s">
        <v>106</v>
      </c>
      <c r="CD117" s="18" t="s">
        <v>106</v>
      </c>
      <c r="CE117" s="18" t="s">
        <v>106</v>
      </c>
      <c r="CF117" s="18" t="s">
        <v>106</v>
      </c>
      <c r="CG117" s="18" t="s">
        <v>106</v>
      </c>
      <c r="CH117" s="18" t="s">
        <v>106</v>
      </c>
      <c r="CI117" s="18" t="s">
        <v>106</v>
      </c>
      <c r="CJ117" s="18" t="s">
        <v>106</v>
      </c>
      <c r="CK117" s="18" t="s">
        <v>106</v>
      </c>
      <c r="CL117" s="18" t="s">
        <v>106</v>
      </c>
      <c r="CM117" s="18" t="s">
        <v>106</v>
      </c>
      <c r="CN117" s="18" t="s">
        <v>106</v>
      </c>
      <c r="CO117" s="18" t="s">
        <v>106</v>
      </c>
      <c r="CP117" s="18" t="s">
        <v>106</v>
      </c>
      <c r="CQ117" s="18" t="s">
        <v>106</v>
      </c>
      <c r="CR117" s="18" t="s">
        <v>106</v>
      </c>
      <c r="CS117" s="18" t="s">
        <v>106</v>
      </c>
      <c r="CT117" s="113" t="s">
        <v>106</v>
      </c>
    </row>
    <row r="118" spans="1:98" x14ac:dyDescent="0.2">
      <c r="A118" s="50" t="s">
        <v>95</v>
      </c>
      <c r="B118" s="94" t="s">
        <v>95</v>
      </c>
      <c r="C118" s="29" t="s">
        <v>80</v>
      </c>
      <c r="D118" s="29" t="s">
        <v>348</v>
      </c>
      <c r="E118" s="15"/>
      <c r="F118" s="54"/>
      <c r="G118" s="55" t="s">
        <v>156</v>
      </c>
      <c r="H118" s="56">
        <v>2010</v>
      </c>
      <c r="I118" s="55" t="s">
        <v>61</v>
      </c>
      <c r="J118" s="55" t="s">
        <v>299</v>
      </c>
      <c r="K118" s="17">
        <v>0.61</v>
      </c>
      <c r="L118" s="5" t="s">
        <v>106</v>
      </c>
      <c r="M118" s="57">
        <v>2.1</v>
      </c>
      <c r="N118" s="57">
        <v>5.2</v>
      </c>
      <c r="O118" s="57">
        <v>5</v>
      </c>
      <c r="P118" s="57">
        <v>4.8</v>
      </c>
      <c r="Q118" s="57">
        <v>8.4</v>
      </c>
      <c r="R118" s="57">
        <v>6</v>
      </c>
      <c r="S118" s="57">
        <v>2.2000000000000002</v>
      </c>
      <c r="T118" s="5">
        <f t="shared" si="18"/>
        <v>33.700000000000003</v>
      </c>
      <c r="U118" s="18">
        <f t="shared" si="19"/>
        <v>236.88524590163934</v>
      </c>
      <c r="V118" s="57">
        <v>6.9000000000000008E-3</v>
      </c>
      <c r="W118" s="57">
        <v>0.3</v>
      </c>
      <c r="X118" s="57">
        <v>0.11</v>
      </c>
      <c r="Y118" s="57">
        <v>0.13</v>
      </c>
      <c r="Z118" s="5" t="s">
        <v>106</v>
      </c>
      <c r="AA118" s="57">
        <v>2.3E-2</v>
      </c>
      <c r="AB118" s="57">
        <v>8.199999999999999E-3</v>
      </c>
      <c r="AC118" s="34" t="s">
        <v>106</v>
      </c>
      <c r="AD118" s="5" t="s">
        <v>106</v>
      </c>
      <c r="AE118" s="18">
        <f t="shared" si="15"/>
        <v>0.57810000000000006</v>
      </c>
      <c r="AF118" s="57" t="s">
        <v>133</v>
      </c>
      <c r="AG118" s="19" t="s">
        <v>106</v>
      </c>
      <c r="AH118" s="35">
        <f t="shared" si="12"/>
        <v>14.627659574468085</v>
      </c>
      <c r="AI118" s="18" t="s">
        <v>106</v>
      </c>
      <c r="AJ118" s="18" t="s">
        <v>106</v>
      </c>
      <c r="AK118" s="18" t="s">
        <v>106</v>
      </c>
      <c r="AL118" s="18" t="s">
        <v>106</v>
      </c>
      <c r="AM118" s="18" t="s">
        <v>106</v>
      </c>
      <c r="AN118" s="18" t="s">
        <v>106</v>
      </c>
      <c r="AO118" s="18" t="s">
        <v>106</v>
      </c>
      <c r="AP118" s="18" t="s">
        <v>106</v>
      </c>
      <c r="AQ118" s="18" t="s">
        <v>106</v>
      </c>
      <c r="AR118" s="18" t="s">
        <v>106</v>
      </c>
      <c r="AS118" s="18"/>
      <c r="AT118" s="18"/>
      <c r="AU118" s="18"/>
      <c r="AV118" s="18"/>
      <c r="AW118" s="18"/>
      <c r="AX118" s="117">
        <v>275</v>
      </c>
      <c r="AY118" s="18" t="s">
        <v>106</v>
      </c>
      <c r="AZ118" s="18" t="s">
        <v>106</v>
      </c>
      <c r="BA118" s="18" t="s">
        <v>106</v>
      </c>
      <c r="BB118" s="18" t="s">
        <v>106</v>
      </c>
      <c r="BC118" s="18" t="s">
        <v>106</v>
      </c>
      <c r="BD118" s="18" t="s">
        <v>106</v>
      </c>
      <c r="BE118" s="18" t="s">
        <v>106</v>
      </c>
      <c r="BF118" s="18" t="s">
        <v>106</v>
      </c>
      <c r="BG118" s="18" t="s">
        <v>106</v>
      </c>
      <c r="BH118" s="18" t="s">
        <v>106</v>
      </c>
      <c r="BI118" s="5" t="s">
        <v>106</v>
      </c>
      <c r="BJ118" s="45" t="s">
        <v>106</v>
      </c>
      <c r="BK118" s="45" t="s">
        <v>106</v>
      </c>
      <c r="BL118" s="45" t="s">
        <v>106</v>
      </c>
      <c r="BM118" s="45" t="s">
        <v>106</v>
      </c>
      <c r="BN118" s="45" t="s">
        <v>106</v>
      </c>
      <c r="BO118" s="45" t="s">
        <v>106</v>
      </c>
      <c r="BP118" s="45" t="s">
        <v>106</v>
      </c>
      <c r="BQ118" s="45" t="s">
        <v>106</v>
      </c>
      <c r="BR118" s="45" t="s">
        <v>106</v>
      </c>
      <c r="BS118" s="45" t="s">
        <v>106</v>
      </c>
      <c r="BT118" s="45" t="s">
        <v>106</v>
      </c>
      <c r="BU118" s="45" t="s">
        <v>106</v>
      </c>
      <c r="BV118" s="45" t="s">
        <v>106</v>
      </c>
      <c r="BW118" s="45" t="s">
        <v>106</v>
      </c>
      <c r="BX118" s="45" t="s">
        <v>106</v>
      </c>
      <c r="BY118" s="45" t="s">
        <v>106</v>
      </c>
      <c r="BZ118" s="45" t="s">
        <v>106</v>
      </c>
      <c r="CA118" s="45" t="s">
        <v>106</v>
      </c>
      <c r="CB118" s="45" t="s">
        <v>106</v>
      </c>
      <c r="CC118" s="5" t="s">
        <v>106</v>
      </c>
      <c r="CD118" s="18" t="s">
        <v>106</v>
      </c>
      <c r="CE118" s="18" t="s">
        <v>106</v>
      </c>
      <c r="CF118" s="18" t="s">
        <v>106</v>
      </c>
      <c r="CG118" s="18" t="s">
        <v>106</v>
      </c>
      <c r="CH118" s="18" t="s">
        <v>106</v>
      </c>
      <c r="CI118" s="18" t="s">
        <v>106</v>
      </c>
      <c r="CJ118" s="18" t="s">
        <v>106</v>
      </c>
      <c r="CK118" s="18" t="s">
        <v>106</v>
      </c>
      <c r="CL118" s="18" t="s">
        <v>106</v>
      </c>
      <c r="CM118" s="18" t="s">
        <v>106</v>
      </c>
      <c r="CN118" s="18" t="s">
        <v>106</v>
      </c>
      <c r="CO118" s="18" t="s">
        <v>106</v>
      </c>
      <c r="CP118" s="18" t="s">
        <v>106</v>
      </c>
      <c r="CQ118" s="18" t="s">
        <v>106</v>
      </c>
      <c r="CR118" s="18" t="s">
        <v>106</v>
      </c>
      <c r="CS118" s="18" t="s">
        <v>106</v>
      </c>
      <c r="CT118" s="113" t="s">
        <v>106</v>
      </c>
    </row>
    <row r="119" spans="1:98" x14ac:dyDescent="0.2">
      <c r="A119" s="50" t="s">
        <v>95</v>
      </c>
      <c r="B119" s="94" t="s">
        <v>95</v>
      </c>
      <c r="C119" s="29" t="s">
        <v>80</v>
      </c>
      <c r="D119" s="29" t="s">
        <v>348</v>
      </c>
      <c r="E119" s="15"/>
      <c r="F119" s="54"/>
      <c r="G119" s="55" t="s">
        <v>156</v>
      </c>
      <c r="H119" s="56">
        <v>2010</v>
      </c>
      <c r="I119" s="55" t="s">
        <v>61</v>
      </c>
      <c r="J119" s="55" t="s">
        <v>299</v>
      </c>
      <c r="K119" s="17">
        <v>0.52</v>
      </c>
      <c r="L119" s="5" t="s">
        <v>106</v>
      </c>
      <c r="M119" s="57">
        <v>4.0999999999999996</v>
      </c>
      <c r="N119" s="57">
        <v>7.4</v>
      </c>
      <c r="O119" s="57">
        <v>9.5</v>
      </c>
      <c r="P119" s="57">
        <v>6.8</v>
      </c>
      <c r="Q119" s="57">
        <v>14</v>
      </c>
      <c r="R119" s="57">
        <v>10</v>
      </c>
      <c r="S119" s="57">
        <v>3.2</v>
      </c>
      <c r="T119" s="5">
        <f t="shared" si="18"/>
        <v>55</v>
      </c>
      <c r="U119" s="18">
        <f t="shared" si="19"/>
        <v>463.46153846153845</v>
      </c>
      <c r="V119" s="57">
        <v>0.01</v>
      </c>
      <c r="W119" s="57">
        <v>0.45</v>
      </c>
      <c r="X119" s="57">
        <v>0.15</v>
      </c>
      <c r="Y119" s="57">
        <v>0.21</v>
      </c>
      <c r="Z119" s="5" t="s">
        <v>106</v>
      </c>
      <c r="AA119" s="57">
        <v>3.6999999999999998E-2</v>
      </c>
      <c r="AB119" s="57">
        <v>2.4E-2</v>
      </c>
      <c r="AC119" s="34" t="s">
        <v>106</v>
      </c>
      <c r="AD119" s="5" t="s">
        <v>106</v>
      </c>
      <c r="AE119" s="18">
        <f t="shared" si="15"/>
        <v>0.88100000000000012</v>
      </c>
      <c r="AF119" s="57" t="s">
        <v>133</v>
      </c>
      <c r="AG119" s="19" t="s">
        <v>106</v>
      </c>
      <c r="AH119" s="35">
        <f t="shared" si="12"/>
        <v>13.24468085106383</v>
      </c>
      <c r="AI119" s="18" t="s">
        <v>106</v>
      </c>
      <c r="AJ119" s="18" t="s">
        <v>106</v>
      </c>
      <c r="AK119" s="18" t="s">
        <v>106</v>
      </c>
      <c r="AL119" s="18" t="s">
        <v>106</v>
      </c>
      <c r="AM119" s="18" t="s">
        <v>106</v>
      </c>
      <c r="AN119" s="18" t="s">
        <v>106</v>
      </c>
      <c r="AO119" s="18" t="s">
        <v>106</v>
      </c>
      <c r="AP119" s="18" t="s">
        <v>106</v>
      </c>
      <c r="AQ119" s="18" t="s">
        <v>106</v>
      </c>
      <c r="AR119" s="18" t="s">
        <v>106</v>
      </c>
      <c r="AS119" s="18"/>
      <c r="AT119" s="18"/>
      <c r="AU119" s="18"/>
      <c r="AV119" s="18"/>
      <c r="AW119" s="18"/>
      <c r="AX119" s="117">
        <v>249</v>
      </c>
      <c r="AY119" s="18" t="s">
        <v>106</v>
      </c>
      <c r="AZ119" s="18" t="s">
        <v>106</v>
      </c>
      <c r="BA119" s="18" t="s">
        <v>106</v>
      </c>
      <c r="BB119" s="18" t="s">
        <v>106</v>
      </c>
      <c r="BC119" s="18" t="s">
        <v>106</v>
      </c>
      <c r="BD119" s="18" t="s">
        <v>106</v>
      </c>
      <c r="BE119" s="18" t="s">
        <v>106</v>
      </c>
      <c r="BF119" s="18" t="s">
        <v>106</v>
      </c>
      <c r="BG119" s="18" t="s">
        <v>106</v>
      </c>
      <c r="BH119" s="18" t="s">
        <v>106</v>
      </c>
      <c r="BI119" s="5" t="s">
        <v>106</v>
      </c>
      <c r="BJ119" s="45" t="s">
        <v>106</v>
      </c>
      <c r="BK119" s="45" t="s">
        <v>106</v>
      </c>
      <c r="BL119" s="45" t="s">
        <v>106</v>
      </c>
      <c r="BM119" s="45" t="s">
        <v>106</v>
      </c>
      <c r="BN119" s="45" t="s">
        <v>106</v>
      </c>
      <c r="BO119" s="45" t="s">
        <v>106</v>
      </c>
      <c r="BP119" s="45" t="s">
        <v>106</v>
      </c>
      <c r="BQ119" s="45" t="s">
        <v>106</v>
      </c>
      <c r="BR119" s="45" t="s">
        <v>106</v>
      </c>
      <c r="BS119" s="45" t="s">
        <v>106</v>
      </c>
      <c r="BT119" s="45" t="s">
        <v>106</v>
      </c>
      <c r="BU119" s="45" t="s">
        <v>106</v>
      </c>
      <c r="BV119" s="45" t="s">
        <v>106</v>
      </c>
      <c r="BW119" s="45" t="s">
        <v>106</v>
      </c>
      <c r="BX119" s="45" t="s">
        <v>106</v>
      </c>
      <c r="BY119" s="45" t="s">
        <v>106</v>
      </c>
      <c r="BZ119" s="45" t="s">
        <v>106</v>
      </c>
      <c r="CA119" s="45" t="s">
        <v>106</v>
      </c>
      <c r="CB119" s="45" t="s">
        <v>106</v>
      </c>
      <c r="CC119" s="5" t="s">
        <v>106</v>
      </c>
      <c r="CD119" s="18" t="s">
        <v>106</v>
      </c>
      <c r="CE119" s="18" t="s">
        <v>106</v>
      </c>
      <c r="CF119" s="18" t="s">
        <v>106</v>
      </c>
      <c r="CG119" s="18" t="s">
        <v>106</v>
      </c>
      <c r="CH119" s="18" t="s">
        <v>106</v>
      </c>
      <c r="CI119" s="18" t="s">
        <v>106</v>
      </c>
      <c r="CJ119" s="18" t="s">
        <v>106</v>
      </c>
      <c r="CK119" s="18" t="s">
        <v>106</v>
      </c>
      <c r="CL119" s="18" t="s">
        <v>106</v>
      </c>
      <c r="CM119" s="18" t="s">
        <v>106</v>
      </c>
      <c r="CN119" s="18" t="s">
        <v>106</v>
      </c>
      <c r="CO119" s="18" t="s">
        <v>106</v>
      </c>
      <c r="CP119" s="18" t="s">
        <v>106</v>
      </c>
      <c r="CQ119" s="18" t="s">
        <v>106</v>
      </c>
      <c r="CR119" s="18" t="s">
        <v>106</v>
      </c>
      <c r="CS119" s="18" t="s">
        <v>106</v>
      </c>
      <c r="CT119" s="113" t="s">
        <v>106</v>
      </c>
    </row>
    <row r="120" spans="1:98" x14ac:dyDescent="0.2">
      <c r="A120" s="50" t="s">
        <v>95</v>
      </c>
      <c r="B120" s="94" t="s">
        <v>95</v>
      </c>
      <c r="C120" s="29" t="s">
        <v>80</v>
      </c>
      <c r="D120" s="29" t="s">
        <v>348</v>
      </c>
      <c r="E120" s="15"/>
      <c r="F120" s="59"/>
      <c r="G120" s="55" t="s">
        <v>156</v>
      </c>
      <c r="H120" s="56">
        <v>2010</v>
      </c>
      <c r="I120" s="55" t="s">
        <v>61</v>
      </c>
      <c r="J120" s="55" t="s">
        <v>299</v>
      </c>
      <c r="K120" s="17">
        <v>0.64</v>
      </c>
      <c r="L120" s="5" t="s">
        <v>106</v>
      </c>
      <c r="M120" s="57">
        <v>0.91</v>
      </c>
      <c r="N120" s="57">
        <v>1.6</v>
      </c>
      <c r="O120" s="57">
        <v>2.1</v>
      </c>
      <c r="P120" s="57">
        <v>2</v>
      </c>
      <c r="Q120" s="57">
        <v>4.7</v>
      </c>
      <c r="R120" s="57">
        <v>3.2</v>
      </c>
      <c r="S120" s="57">
        <v>1.1000000000000001</v>
      </c>
      <c r="T120" s="5">
        <f t="shared" si="18"/>
        <v>15.610000000000001</v>
      </c>
      <c r="U120" s="18">
        <f t="shared" si="19"/>
        <v>106.32812500000001</v>
      </c>
      <c r="V120" s="57">
        <v>3.2000000000000002E-3</v>
      </c>
      <c r="W120" s="57">
        <v>0.18</v>
      </c>
      <c r="X120" s="57">
        <v>6.8000000000000005E-2</v>
      </c>
      <c r="Y120" s="57">
        <v>6.7000000000000004E-2</v>
      </c>
      <c r="Z120" s="5" t="s">
        <v>106</v>
      </c>
      <c r="AA120" s="57">
        <v>2.7E-2</v>
      </c>
      <c r="AB120" s="57">
        <v>1.2E-2</v>
      </c>
      <c r="AC120" s="34" t="s">
        <v>106</v>
      </c>
      <c r="AD120" s="5" t="s">
        <v>106</v>
      </c>
      <c r="AE120" s="18">
        <f t="shared" si="15"/>
        <v>0.35720000000000002</v>
      </c>
      <c r="AF120" s="57" t="s">
        <v>197</v>
      </c>
      <c r="AG120" s="19" t="s">
        <v>106</v>
      </c>
      <c r="AH120" s="35">
        <f t="shared" si="12"/>
        <v>0.70212765957446799</v>
      </c>
      <c r="AI120" s="18" t="s">
        <v>106</v>
      </c>
      <c r="AJ120" s="18" t="s">
        <v>106</v>
      </c>
      <c r="AK120" s="18" t="s">
        <v>106</v>
      </c>
      <c r="AL120" s="18" t="s">
        <v>106</v>
      </c>
      <c r="AM120" s="18" t="s">
        <v>106</v>
      </c>
      <c r="AN120" s="18" t="s">
        <v>106</v>
      </c>
      <c r="AO120" s="18" t="s">
        <v>106</v>
      </c>
      <c r="AP120" s="18" t="s">
        <v>106</v>
      </c>
      <c r="AQ120" s="18" t="s">
        <v>106</v>
      </c>
      <c r="AR120" s="18" t="s">
        <v>106</v>
      </c>
      <c r="AS120" s="18"/>
      <c r="AT120" s="18"/>
      <c r="AU120" s="18"/>
      <c r="AV120" s="18"/>
      <c r="AW120" s="18"/>
      <c r="AX120" s="117">
        <v>13.2</v>
      </c>
      <c r="AY120" s="18" t="s">
        <v>106</v>
      </c>
      <c r="AZ120" s="18" t="s">
        <v>106</v>
      </c>
      <c r="BA120" s="18" t="s">
        <v>106</v>
      </c>
      <c r="BB120" s="18" t="s">
        <v>106</v>
      </c>
      <c r="BC120" s="18" t="s">
        <v>106</v>
      </c>
      <c r="BD120" s="18" t="s">
        <v>106</v>
      </c>
      <c r="BE120" s="18" t="s">
        <v>106</v>
      </c>
      <c r="BF120" s="18" t="s">
        <v>106</v>
      </c>
      <c r="BG120" s="18" t="s">
        <v>106</v>
      </c>
      <c r="BH120" s="18" t="s">
        <v>106</v>
      </c>
      <c r="BI120" s="5" t="s">
        <v>106</v>
      </c>
      <c r="BJ120" s="45" t="s">
        <v>106</v>
      </c>
      <c r="BK120" s="45" t="s">
        <v>106</v>
      </c>
      <c r="BL120" s="45" t="s">
        <v>106</v>
      </c>
      <c r="BM120" s="45" t="s">
        <v>106</v>
      </c>
      <c r="BN120" s="45" t="s">
        <v>106</v>
      </c>
      <c r="BO120" s="45" t="s">
        <v>106</v>
      </c>
      <c r="BP120" s="45" t="s">
        <v>106</v>
      </c>
      <c r="BQ120" s="45" t="s">
        <v>106</v>
      </c>
      <c r="BR120" s="45" t="s">
        <v>106</v>
      </c>
      <c r="BS120" s="45" t="s">
        <v>106</v>
      </c>
      <c r="BT120" s="45" t="s">
        <v>106</v>
      </c>
      <c r="BU120" s="45" t="s">
        <v>106</v>
      </c>
      <c r="BV120" s="45" t="s">
        <v>106</v>
      </c>
      <c r="BW120" s="45" t="s">
        <v>106</v>
      </c>
      <c r="BX120" s="45" t="s">
        <v>106</v>
      </c>
      <c r="BY120" s="45" t="s">
        <v>106</v>
      </c>
      <c r="BZ120" s="45" t="s">
        <v>106</v>
      </c>
      <c r="CA120" s="45" t="s">
        <v>106</v>
      </c>
      <c r="CB120" s="45" t="s">
        <v>106</v>
      </c>
      <c r="CC120" s="5" t="s">
        <v>106</v>
      </c>
      <c r="CD120" s="18" t="s">
        <v>106</v>
      </c>
      <c r="CE120" s="18" t="s">
        <v>106</v>
      </c>
      <c r="CF120" s="18" t="s">
        <v>106</v>
      </c>
      <c r="CG120" s="18" t="s">
        <v>106</v>
      </c>
      <c r="CH120" s="18" t="s">
        <v>106</v>
      </c>
      <c r="CI120" s="18" t="s">
        <v>106</v>
      </c>
      <c r="CJ120" s="18" t="s">
        <v>106</v>
      </c>
      <c r="CK120" s="18" t="s">
        <v>106</v>
      </c>
      <c r="CL120" s="18" t="s">
        <v>106</v>
      </c>
      <c r="CM120" s="18" t="s">
        <v>106</v>
      </c>
      <c r="CN120" s="18" t="s">
        <v>106</v>
      </c>
      <c r="CO120" s="18" t="s">
        <v>106</v>
      </c>
      <c r="CP120" s="18" t="s">
        <v>106</v>
      </c>
      <c r="CQ120" s="18" t="s">
        <v>106</v>
      </c>
      <c r="CR120" s="18" t="s">
        <v>106</v>
      </c>
      <c r="CS120" s="18" t="s">
        <v>106</v>
      </c>
      <c r="CT120" s="113" t="s">
        <v>106</v>
      </c>
    </row>
    <row r="121" spans="1:98" x14ac:dyDescent="0.2">
      <c r="A121" s="50" t="s">
        <v>95</v>
      </c>
      <c r="B121" s="94" t="s">
        <v>95</v>
      </c>
      <c r="C121" s="29" t="s">
        <v>80</v>
      </c>
      <c r="D121" s="29" t="s">
        <v>348</v>
      </c>
      <c r="E121" s="15"/>
      <c r="F121" s="59"/>
      <c r="G121" s="55" t="s">
        <v>156</v>
      </c>
      <c r="H121" s="56">
        <v>2010</v>
      </c>
      <c r="I121" s="55" t="s">
        <v>61</v>
      </c>
      <c r="J121" s="55" t="s">
        <v>299</v>
      </c>
      <c r="K121" s="17">
        <v>0.71</v>
      </c>
      <c r="L121" s="5" t="s">
        <v>106</v>
      </c>
      <c r="M121" s="57">
        <v>1.9</v>
      </c>
      <c r="N121" s="57">
        <v>5</v>
      </c>
      <c r="O121" s="57">
        <v>8.3000000000000007</v>
      </c>
      <c r="P121" s="57">
        <v>8.1</v>
      </c>
      <c r="Q121" s="57">
        <v>15</v>
      </c>
      <c r="R121" s="57">
        <v>12</v>
      </c>
      <c r="S121" s="57">
        <v>3.9</v>
      </c>
      <c r="T121" s="5">
        <f t="shared" si="18"/>
        <v>54.199999999999996</v>
      </c>
      <c r="U121" s="18">
        <f t="shared" si="19"/>
        <v>324.64788732394368</v>
      </c>
      <c r="V121" s="57">
        <v>6.3E-3</v>
      </c>
      <c r="W121" s="57">
        <v>0.63</v>
      </c>
      <c r="X121" s="57">
        <v>0.21</v>
      </c>
      <c r="Y121" s="57">
        <v>0.24</v>
      </c>
      <c r="Z121" s="5" t="s">
        <v>106</v>
      </c>
      <c r="AA121" s="57">
        <v>6.5000000000000002E-2</v>
      </c>
      <c r="AB121" s="57">
        <v>4.2999999999999997E-2</v>
      </c>
      <c r="AC121" s="34" t="s">
        <v>106</v>
      </c>
      <c r="AD121" s="5" t="s">
        <v>106</v>
      </c>
      <c r="AE121" s="18">
        <f t="shared" si="15"/>
        <v>1.1942999999999999</v>
      </c>
      <c r="AF121" s="57" t="s">
        <v>133</v>
      </c>
      <c r="AG121" s="19" t="s">
        <v>106</v>
      </c>
      <c r="AH121" s="35">
        <f t="shared" si="12"/>
        <v>15.212765957446807</v>
      </c>
      <c r="AI121" s="18" t="s">
        <v>106</v>
      </c>
      <c r="AJ121" s="18" t="s">
        <v>106</v>
      </c>
      <c r="AK121" s="18" t="s">
        <v>106</v>
      </c>
      <c r="AL121" s="18" t="s">
        <v>106</v>
      </c>
      <c r="AM121" s="18" t="s">
        <v>106</v>
      </c>
      <c r="AN121" s="18" t="s">
        <v>106</v>
      </c>
      <c r="AO121" s="18" t="s">
        <v>106</v>
      </c>
      <c r="AP121" s="18" t="s">
        <v>106</v>
      </c>
      <c r="AQ121" s="18" t="s">
        <v>106</v>
      </c>
      <c r="AR121" s="18" t="s">
        <v>106</v>
      </c>
      <c r="AS121" s="18"/>
      <c r="AT121" s="18"/>
      <c r="AU121" s="18"/>
      <c r="AV121" s="18"/>
      <c r="AW121" s="18"/>
      <c r="AX121" s="117">
        <v>286</v>
      </c>
      <c r="AY121" s="18" t="s">
        <v>106</v>
      </c>
      <c r="AZ121" s="18" t="s">
        <v>106</v>
      </c>
      <c r="BA121" s="18" t="s">
        <v>106</v>
      </c>
      <c r="BB121" s="18" t="s">
        <v>106</v>
      </c>
      <c r="BC121" s="18" t="s">
        <v>106</v>
      </c>
      <c r="BD121" s="18" t="s">
        <v>106</v>
      </c>
      <c r="BE121" s="18" t="s">
        <v>106</v>
      </c>
      <c r="BF121" s="18" t="s">
        <v>106</v>
      </c>
      <c r="BG121" s="18" t="s">
        <v>106</v>
      </c>
      <c r="BH121" s="18" t="s">
        <v>106</v>
      </c>
      <c r="BI121" s="5" t="s">
        <v>106</v>
      </c>
      <c r="BJ121" s="45" t="s">
        <v>106</v>
      </c>
      <c r="BK121" s="45" t="s">
        <v>106</v>
      </c>
      <c r="BL121" s="45" t="s">
        <v>106</v>
      </c>
      <c r="BM121" s="45" t="s">
        <v>106</v>
      </c>
      <c r="BN121" s="45" t="s">
        <v>106</v>
      </c>
      <c r="BO121" s="45" t="s">
        <v>106</v>
      </c>
      <c r="BP121" s="45" t="s">
        <v>106</v>
      </c>
      <c r="BQ121" s="45" t="s">
        <v>106</v>
      </c>
      <c r="BR121" s="45" t="s">
        <v>106</v>
      </c>
      <c r="BS121" s="45" t="s">
        <v>106</v>
      </c>
      <c r="BT121" s="45" t="s">
        <v>106</v>
      </c>
      <c r="BU121" s="45" t="s">
        <v>106</v>
      </c>
      <c r="BV121" s="45" t="s">
        <v>106</v>
      </c>
      <c r="BW121" s="45" t="s">
        <v>106</v>
      </c>
      <c r="BX121" s="45" t="s">
        <v>106</v>
      </c>
      <c r="BY121" s="45" t="s">
        <v>106</v>
      </c>
      <c r="BZ121" s="45" t="s">
        <v>106</v>
      </c>
      <c r="CA121" s="45" t="s">
        <v>106</v>
      </c>
      <c r="CB121" s="45" t="s">
        <v>106</v>
      </c>
      <c r="CC121" s="5" t="s">
        <v>106</v>
      </c>
      <c r="CD121" s="18" t="s">
        <v>106</v>
      </c>
      <c r="CE121" s="18" t="s">
        <v>106</v>
      </c>
      <c r="CF121" s="18" t="s">
        <v>106</v>
      </c>
      <c r="CG121" s="18" t="s">
        <v>106</v>
      </c>
      <c r="CH121" s="18" t="s">
        <v>106</v>
      </c>
      <c r="CI121" s="18" t="s">
        <v>106</v>
      </c>
      <c r="CJ121" s="18" t="s">
        <v>106</v>
      </c>
      <c r="CK121" s="18" t="s">
        <v>106</v>
      </c>
      <c r="CL121" s="18" t="s">
        <v>106</v>
      </c>
      <c r="CM121" s="18" t="s">
        <v>106</v>
      </c>
      <c r="CN121" s="18" t="s">
        <v>106</v>
      </c>
      <c r="CO121" s="18" t="s">
        <v>106</v>
      </c>
      <c r="CP121" s="18" t="s">
        <v>106</v>
      </c>
      <c r="CQ121" s="18" t="s">
        <v>106</v>
      </c>
      <c r="CR121" s="18" t="s">
        <v>106</v>
      </c>
      <c r="CS121" s="18" t="s">
        <v>106</v>
      </c>
      <c r="CT121" s="113" t="s">
        <v>106</v>
      </c>
    </row>
    <row r="122" spans="1:98" x14ac:dyDescent="0.2">
      <c r="A122" s="50" t="s">
        <v>94</v>
      </c>
      <c r="B122" s="94" t="s">
        <v>94</v>
      </c>
      <c r="C122" s="29" t="s">
        <v>80</v>
      </c>
      <c r="D122" s="29" t="s">
        <v>348</v>
      </c>
      <c r="E122" s="15"/>
      <c r="F122" s="59"/>
      <c r="G122" s="55" t="s">
        <v>158</v>
      </c>
      <c r="H122" s="56">
        <v>2010</v>
      </c>
      <c r="I122" s="55" t="s">
        <v>61</v>
      </c>
      <c r="J122" s="55" t="s">
        <v>299</v>
      </c>
      <c r="K122" s="17">
        <v>0.48</v>
      </c>
      <c r="L122" s="5" t="s">
        <v>106</v>
      </c>
      <c r="M122" s="57">
        <v>0.23</v>
      </c>
      <c r="N122" s="57">
        <v>0.44</v>
      </c>
      <c r="O122" s="57">
        <v>2.5</v>
      </c>
      <c r="P122" s="57">
        <v>2</v>
      </c>
      <c r="Q122" s="57">
        <v>7</v>
      </c>
      <c r="R122" s="57">
        <v>4</v>
      </c>
      <c r="S122" s="57">
        <v>2</v>
      </c>
      <c r="T122" s="5">
        <f t="shared" si="18"/>
        <v>18.170000000000002</v>
      </c>
      <c r="U122" s="18">
        <f t="shared" si="19"/>
        <v>168.43750000000003</v>
      </c>
      <c r="V122" s="57">
        <v>1.7999999999999999E-2</v>
      </c>
      <c r="W122" s="57">
        <v>0.39</v>
      </c>
      <c r="X122" s="57">
        <v>9.8000000000000004E-2</v>
      </c>
      <c r="Y122" s="57">
        <v>7.9000000000000001E-2</v>
      </c>
      <c r="Z122" s="5" t="s">
        <v>106</v>
      </c>
      <c r="AA122" s="57">
        <v>2.7E-2</v>
      </c>
      <c r="AB122" s="57">
        <v>1.2999999999999999E-2</v>
      </c>
      <c r="AC122" s="34" t="s">
        <v>106</v>
      </c>
      <c r="AD122" s="5" t="s">
        <v>106</v>
      </c>
      <c r="AE122" s="18">
        <f t="shared" si="15"/>
        <v>0.62500000000000011</v>
      </c>
      <c r="AF122" s="57" t="s">
        <v>133</v>
      </c>
      <c r="AG122" s="19" t="s">
        <v>106</v>
      </c>
      <c r="AH122" s="35">
        <f t="shared" si="12"/>
        <v>26.808510638297872</v>
      </c>
      <c r="AI122" s="18" t="s">
        <v>106</v>
      </c>
      <c r="AJ122" s="18" t="s">
        <v>106</v>
      </c>
      <c r="AK122" s="18" t="s">
        <v>106</v>
      </c>
      <c r="AL122" s="18" t="s">
        <v>106</v>
      </c>
      <c r="AM122" s="18" t="s">
        <v>106</v>
      </c>
      <c r="AN122" s="18" t="s">
        <v>106</v>
      </c>
      <c r="AO122" s="18" t="s">
        <v>106</v>
      </c>
      <c r="AP122" s="18" t="s">
        <v>106</v>
      </c>
      <c r="AQ122" s="18" t="s">
        <v>106</v>
      </c>
      <c r="AR122" s="18" t="s">
        <v>106</v>
      </c>
      <c r="AS122" s="18"/>
      <c r="AT122" s="18"/>
      <c r="AU122" s="18"/>
      <c r="AV122" s="18"/>
      <c r="AW122" s="18"/>
      <c r="AX122" s="117">
        <v>504</v>
      </c>
      <c r="AY122" s="18" t="s">
        <v>106</v>
      </c>
      <c r="AZ122" s="18" t="s">
        <v>106</v>
      </c>
      <c r="BA122" s="18" t="s">
        <v>106</v>
      </c>
      <c r="BB122" s="18" t="s">
        <v>106</v>
      </c>
      <c r="BC122" s="18" t="s">
        <v>106</v>
      </c>
      <c r="BD122" s="18" t="s">
        <v>106</v>
      </c>
      <c r="BE122" s="18" t="s">
        <v>106</v>
      </c>
      <c r="BF122" s="18" t="s">
        <v>106</v>
      </c>
      <c r="BG122" s="18" t="s">
        <v>106</v>
      </c>
      <c r="BH122" s="18" t="s">
        <v>106</v>
      </c>
      <c r="BI122" s="5" t="s">
        <v>106</v>
      </c>
      <c r="BJ122" s="45" t="s">
        <v>106</v>
      </c>
      <c r="BK122" s="45" t="s">
        <v>106</v>
      </c>
      <c r="BL122" s="45" t="s">
        <v>106</v>
      </c>
      <c r="BM122" s="45" t="s">
        <v>106</v>
      </c>
      <c r="BN122" s="45" t="s">
        <v>106</v>
      </c>
      <c r="BO122" s="45" t="s">
        <v>106</v>
      </c>
      <c r="BP122" s="45" t="s">
        <v>106</v>
      </c>
      <c r="BQ122" s="45" t="s">
        <v>106</v>
      </c>
      <c r="BR122" s="45" t="s">
        <v>106</v>
      </c>
      <c r="BS122" s="45" t="s">
        <v>106</v>
      </c>
      <c r="BT122" s="45" t="s">
        <v>106</v>
      </c>
      <c r="BU122" s="45" t="s">
        <v>106</v>
      </c>
      <c r="BV122" s="45" t="s">
        <v>106</v>
      </c>
      <c r="BW122" s="45" t="s">
        <v>106</v>
      </c>
      <c r="BX122" s="45" t="s">
        <v>106</v>
      </c>
      <c r="BY122" s="45" t="s">
        <v>106</v>
      </c>
      <c r="BZ122" s="45" t="s">
        <v>106</v>
      </c>
      <c r="CA122" s="45" t="s">
        <v>106</v>
      </c>
      <c r="CB122" s="45" t="s">
        <v>106</v>
      </c>
      <c r="CC122" s="5" t="s">
        <v>106</v>
      </c>
      <c r="CD122" s="18" t="s">
        <v>106</v>
      </c>
      <c r="CE122" s="18" t="s">
        <v>106</v>
      </c>
      <c r="CF122" s="18" t="s">
        <v>106</v>
      </c>
      <c r="CG122" s="18" t="s">
        <v>106</v>
      </c>
      <c r="CH122" s="18" t="s">
        <v>106</v>
      </c>
      <c r="CI122" s="18" t="s">
        <v>106</v>
      </c>
      <c r="CJ122" s="18" t="s">
        <v>106</v>
      </c>
      <c r="CK122" s="18" t="s">
        <v>106</v>
      </c>
      <c r="CL122" s="18" t="s">
        <v>106</v>
      </c>
      <c r="CM122" s="18" t="s">
        <v>106</v>
      </c>
      <c r="CN122" s="18" t="s">
        <v>106</v>
      </c>
      <c r="CO122" s="18" t="s">
        <v>106</v>
      </c>
      <c r="CP122" s="18" t="s">
        <v>106</v>
      </c>
      <c r="CQ122" s="18" t="s">
        <v>106</v>
      </c>
      <c r="CR122" s="18" t="s">
        <v>106</v>
      </c>
      <c r="CS122" s="18" t="s">
        <v>106</v>
      </c>
      <c r="CT122" s="113" t="s">
        <v>106</v>
      </c>
    </row>
    <row r="123" spans="1:98" x14ac:dyDescent="0.2">
      <c r="A123" s="50" t="s">
        <v>94</v>
      </c>
      <c r="B123" s="94" t="s">
        <v>94</v>
      </c>
      <c r="C123" s="29" t="s">
        <v>80</v>
      </c>
      <c r="D123" s="29" t="s">
        <v>348</v>
      </c>
      <c r="E123" s="15"/>
      <c r="F123" s="59"/>
      <c r="G123" s="55" t="s">
        <v>158</v>
      </c>
      <c r="H123" s="56">
        <v>2010</v>
      </c>
      <c r="I123" s="55" t="s">
        <v>61</v>
      </c>
      <c r="J123" s="55" t="s">
        <v>299</v>
      </c>
      <c r="K123" s="17">
        <v>0.51</v>
      </c>
      <c r="L123" s="5" t="s">
        <v>106</v>
      </c>
      <c r="M123" s="57" t="s">
        <v>160</v>
      </c>
      <c r="N123" s="57">
        <v>0.25</v>
      </c>
      <c r="O123" s="57">
        <v>2.7</v>
      </c>
      <c r="P123" s="57">
        <v>2.2999999999999998</v>
      </c>
      <c r="Q123" s="57">
        <v>9.9</v>
      </c>
      <c r="R123" s="57">
        <v>7.2</v>
      </c>
      <c r="S123" s="57">
        <v>3</v>
      </c>
      <c r="T123" s="5">
        <f t="shared" si="18"/>
        <v>25.35</v>
      </c>
      <c r="U123" s="18">
        <f t="shared" si="19"/>
        <v>225.98039215686276</v>
      </c>
      <c r="V123" s="57" t="s">
        <v>163</v>
      </c>
      <c r="W123" s="57">
        <v>0.24</v>
      </c>
      <c r="X123" s="57">
        <v>8.8999999999999996E-2</v>
      </c>
      <c r="Y123" s="57">
        <v>0.12</v>
      </c>
      <c r="Z123" s="5" t="s">
        <v>106</v>
      </c>
      <c r="AA123" s="57">
        <v>3.6999999999999998E-2</v>
      </c>
      <c r="AB123" s="57">
        <v>1.4E-2</v>
      </c>
      <c r="AC123" s="34" t="s">
        <v>106</v>
      </c>
      <c r="AD123" s="5" t="s">
        <v>106</v>
      </c>
      <c r="AE123" s="18">
        <f t="shared" si="15"/>
        <v>0.49999999999999994</v>
      </c>
      <c r="AF123" s="57" t="s">
        <v>133</v>
      </c>
      <c r="AG123" s="19" t="s">
        <v>106</v>
      </c>
      <c r="AH123" s="35">
        <f t="shared" si="12"/>
        <v>32.393617021276597</v>
      </c>
      <c r="AI123" s="18" t="s">
        <v>106</v>
      </c>
      <c r="AJ123" s="18" t="s">
        <v>106</v>
      </c>
      <c r="AK123" s="18" t="s">
        <v>106</v>
      </c>
      <c r="AL123" s="18" t="s">
        <v>106</v>
      </c>
      <c r="AM123" s="18" t="s">
        <v>106</v>
      </c>
      <c r="AN123" s="18" t="s">
        <v>106</v>
      </c>
      <c r="AO123" s="18" t="s">
        <v>106</v>
      </c>
      <c r="AP123" s="18" t="s">
        <v>106</v>
      </c>
      <c r="AQ123" s="18" t="s">
        <v>106</v>
      </c>
      <c r="AR123" s="18" t="s">
        <v>106</v>
      </c>
      <c r="AS123" s="18"/>
      <c r="AT123" s="18"/>
      <c r="AU123" s="18"/>
      <c r="AV123" s="18"/>
      <c r="AW123" s="18"/>
      <c r="AX123" s="117">
        <v>609</v>
      </c>
      <c r="AY123" s="18" t="s">
        <v>106</v>
      </c>
      <c r="AZ123" s="18" t="s">
        <v>106</v>
      </c>
      <c r="BA123" s="18" t="s">
        <v>106</v>
      </c>
      <c r="BB123" s="18" t="s">
        <v>106</v>
      </c>
      <c r="BC123" s="18" t="s">
        <v>106</v>
      </c>
      <c r="BD123" s="18" t="s">
        <v>106</v>
      </c>
      <c r="BE123" s="18" t="s">
        <v>106</v>
      </c>
      <c r="BF123" s="18" t="s">
        <v>106</v>
      </c>
      <c r="BG123" s="18" t="s">
        <v>106</v>
      </c>
      <c r="BH123" s="18" t="s">
        <v>106</v>
      </c>
      <c r="BI123" s="5" t="s">
        <v>106</v>
      </c>
      <c r="BJ123" s="45" t="s">
        <v>106</v>
      </c>
      <c r="BK123" s="45" t="s">
        <v>106</v>
      </c>
      <c r="BL123" s="45" t="s">
        <v>106</v>
      </c>
      <c r="BM123" s="45" t="s">
        <v>106</v>
      </c>
      <c r="BN123" s="45" t="s">
        <v>106</v>
      </c>
      <c r="BO123" s="45" t="s">
        <v>106</v>
      </c>
      <c r="BP123" s="45" t="s">
        <v>106</v>
      </c>
      <c r="BQ123" s="45" t="s">
        <v>106</v>
      </c>
      <c r="BR123" s="45" t="s">
        <v>106</v>
      </c>
      <c r="BS123" s="45" t="s">
        <v>106</v>
      </c>
      <c r="BT123" s="45" t="s">
        <v>106</v>
      </c>
      <c r="BU123" s="45" t="s">
        <v>106</v>
      </c>
      <c r="BV123" s="45" t="s">
        <v>106</v>
      </c>
      <c r="BW123" s="45" t="s">
        <v>106</v>
      </c>
      <c r="BX123" s="45" t="s">
        <v>106</v>
      </c>
      <c r="BY123" s="45" t="s">
        <v>106</v>
      </c>
      <c r="BZ123" s="45" t="s">
        <v>106</v>
      </c>
      <c r="CA123" s="45" t="s">
        <v>106</v>
      </c>
      <c r="CB123" s="45" t="s">
        <v>106</v>
      </c>
      <c r="CC123" s="5" t="s">
        <v>106</v>
      </c>
      <c r="CD123" s="18" t="s">
        <v>106</v>
      </c>
      <c r="CE123" s="18" t="s">
        <v>106</v>
      </c>
      <c r="CF123" s="18" t="s">
        <v>106</v>
      </c>
      <c r="CG123" s="18" t="s">
        <v>106</v>
      </c>
      <c r="CH123" s="18" t="s">
        <v>106</v>
      </c>
      <c r="CI123" s="18" t="s">
        <v>106</v>
      </c>
      <c r="CJ123" s="18" t="s">
        <v>106</v>
      </c>
      <c r="CK123" s="18" t="s">
        <v>106</v>
      </c>
      <c r="CL123" s="18" t="s">
        <v>106</v>
      </c>
      <c r="CM123" s="18" t="s">
        <v>106</v>
      </c>
      <c r="CN123" s="18" t="s">
        <v>106</v>
      </c>
      <c r="CO123" s="18" t="s">
        <v>106</v>
      </c>
      <c r="CP123" s="18" t="s">
        <v>106</v>
      </c>
      <c r="CQ123" s="18" t="s">
        <v>106</v>
      </c>
      <c r="CR123" s="18" t="s">
        <v>106</v>
      </c>
      <c r="CS123" s="18" t="s">
        <v>106</v>
      </c>
      <c r="CT123" s="113" t="s">
        <v>106</v>
      </c>
    </row>
    <row r="124" spans="1:98" x14ac:dyDescent="0.2">
      <c r="A124" s="50" t="s">
        <v>94</v>
      </c>
      <c r="B124" s="94" t="s">
        <v>94</v>
      </c>
      <c r="C124" s="29" t="s">
        <v>80</v>
      </c>
      <c r="D124" s="29" t="s">
        <v>348</v>
      </c>
      <c r="E124" s="15"/>
      <c r="F124" s="59"/>
      <c r="G124" s="55" t="s">
        <v>158</v>
      </c>
      <c r="H124" s="56">
        <v>2010</v>
      </c>
      <c r="I124" s="55" t="s">
        <v>61</v>
      </c>
      <c r="J124" s="55" t="s">
        <v>299</v>
      </c>
      <c r="K124" s="17">
        <v>0.41</v>
      </c>
      <c r="L124" s="5" t="s">
        <v>106</v>
      </c>
      <c r="M124" s="57">
        <v>0.14000000000000001</v>
      </c>
      <c r="N124" s="57">
        <v>0.3</v>
      </c>
      <c r="O124" s="57">
        <v>2.1</v>
      </c>
      <c r="P124" s="57">
        <v>1.3</v>
      </c>
      <c r="Q124" s="57">
        <v>5</v>
      </c>
      <c r="R124" s="57">
        <v>4</v>
      </c>
      <c r="S124" s="57">
        <v>1.8</v>
      </c>
      <c r="T124" s="5">
        <f t="shared" si="18"/>
        <v>14.64</v>
      </c>
      <c r="U124" s="18">
        <f t="shared" si="19"/>
        <v>162.6829268292683</v>
      </c>
      <c r="V124" s="57" t="s">
        <v>164</v>
      </c>
      <c r="W124" s="57">
        <v>0.24</v>
      </c>
      <c r="X124" s="57">
        <v>0.1</v>
      </c>
      <c r="Y124" s="57">
        <v>0.12</v>
      </c>
      <c r="Z124" s="5" t="s">
        <v>106</v>
      </c>
      <c r="AA124" s="57">
        <v>3.1E-2</v>
      </c>
      <c r="AB124" s="57">
        <v>1.6E-2</v>
      </c>
      <c r="AC124" s="34" t="s">
        <v>106</v>
      </c>
      <c r="AD124" s="5" t="s">
        <v>106</v>
      </c>
      <c r="AE124" s="18">
        <f t="shared" si="15"/>
        <v>0.50700000000000001</v>
      </c>
      <c r="AF124" s="57" t="s">
        <v>133</v>
      </c>
      <c r="AG124" s="19" t="s">
        <v>106</v>
      </c>
      <c r="AH124" s="35">
        <f t="shared" si="12"/>
        <v>20.319148936170212</v>
      </c>
      <c r="AI124" s="18" t="s">
        <v>106</v>
      </c>
      <c r="AJ124" s="18" t="s">
        <v>106</v>
      </c>
      <c r="AK124" s="18" t="s">
        <v>106</v>
      </c>
      <c r="AL124" s="18" t="s">
        <v>106</v>
      </c>
      <c r="AM124" s="18" t="s">
        <v>106</v>
      </c>
      <c r="AN124" s="18" t="s">
        <v>106</v>
      </c>
      <c r="AO124" s="18" t="s">
        <v>106</v>
      </c>
      <c r="AP124" s="18" t="s">
        <v>106</v>
      </c>
      <c r="AQ124" s="18" t="s">
        <v>106</v>
      </c>
      <c r="AR124" s="18" t="s">
        <v>106</v>
      </c>
      <c r="AS124" s="18"/>
      <c r="AT124" s="18"/>
      <c r="AU124" s="18"/>
      <c r="AV124" s="18"/>
      <c r="AW124" s="18"/>
      <c r="AX124" s="117">
        <v>382</v>
      </c>
      <c r="AY124" s="18" t="s">
        <v>106</v>
      </c>
      <c r="AZ124" s="18" t="s">
        <v>106</v>
      </c>
      <c r="BA124" s="18" t="s">
        <v>106</v>
      </c>
      <c r="BB124" s="18" t="s">
        <v>106</v>
      </c>
      <c r="BC124" s="18" t="s">
        <v>106</v>
      </c>
      <c r="BD124" s="18" t="s">
        <v>106</v>
      </c>
      <c r="BE124" s="18" t="s">
        <v>106</v>
      </c>
      <c r="BF124" s="18" t="s">
        <v>106</v>
      </c>
      <c r="BG124" s="18" t="s">
        <v>106</v>
      </c>
      <c r="BH124" s="18" t="s">
        <v>106</v>
      </c>
      <c r="BI124" s="5" t="s">
        <v>106</v>
      </c>
      <c r="BJ124" s="45" t="s">
        <v>106</v>
      </c>
      <c r="BK124" s="45" t="s">
        <v>106</v>
      </c>
      <c r="BL124" s="45" t="s">
        <v>106</v>
      </c>
      <c r="BM124" s="45" t="s">
        <v>106</v>
      </c>
      <c r="BN124" s="45" t="s">
        <v>106</v>
      </c>
      <c r="BO124" s="45" t="s">
        <v>106</v>
      </c>
      <c r="BP124" s="45" t="s">
        <v>106</v>
      </c>
      <c r="BQ124" s="45" t="s">
        <v>106</v>
      </c>
      <c r="BR124" s="45" t="s">
        <v>106</v>
      </c>
      <c r="BS124" s="45" t="s">
        <v>106</v>
      </c>
      <c r="BT124" s="45" t="s">
        <v>106</v>
      </c>
      <c r="BU124" s="45" t="s">
        <v>106</v>
      </c>
      <c r="BV124" s="45" t="s">
        <v>106</v>
      </c>
      <c r="BW124" s="45" t="s">
        <v>106</v>
      </c>
      <c r="BX124" s="45" t="s">
        <v>106</v>
      </c>
      <c r="BY124" s="45" t="s">
        <v>106</v>
      </c>
      <c r="BZ124" s="45" t="s">
        <v>106</v>
      </c>
      <c r="CA124" s="45" t="s">
        <v>106</v>
      </c>
      <c r="CB124" s="45" t="s">
        <v>106</v>
      </c>
      <c r="CC124" s="5" t="s">
        <v>106</v>
      </c>
      <c r="CD124" s="18" t="s">
        <v>106</v>
      </c>
      <c r="CE124" s="18" t="s">
        <v>106</v>
      </c>
      <c r="CF124" s="18" t="s">
        <v>106</v>
      </c>
      <c r="CG124" s="18" t="s">
        <v>106</v>
      </c>
      <c r="CH124" s="18" t="s">
        <v>106</v>
      </c>
      <c r="CI124" s="18" t="s">
        <v>106</v>
      </c>
      <c r="CJ124" s="18" t="s">
        <v>106</v>
      </c>
      <c r="CK124" s="18" t="s">
        <v>106</v>
      </c>
      <c r="CL124" s="18" t="s">
        <v>106</v>
      </c>
      <c r="CM124" s="18" t="s">
        <v>106</v>
      </c>
      <c r="CN124" s="18" t="s">
        <v>106</v>
      </c>
      <c r="CO124" s="18" t="s">
        <v>106</v>
      </c>
      <c r="CP124" s="18" t="s">
        <v>106</v>
      </c>
      <c r="CQ124" s="18" t="s">
        <v>106</v>
      </c>
      <c r="CR124" s="18" t="s">
        <v>106</v>
      </c>
      <c r="CS124" s="18" t="s">
        <v>106</v>
      </c>
      <c r="CT124" s="113" t="s">
        <v>106</v>
      </c>
    </row>
    <row r="125" spans="1:98" x14ac:dyDescent="0.2">
      <c r="A125" s="50" t="s">
        <v>94</v>
      </c>
      <c r="B125" s="94" t="s">
        <v>94</v>
      </c>
      <c r="C125" s="29" t="s">
        <v>80</v>
      </c>
      <c r="D125" s="29" t="s">
        <v>348</v>
      </c>
      <c r="E125" s="15"/>
      <c r="F125" s="59"/>
      <c r="G125" s="55" t="s">
        <v>158</v>
      </c>
      <c r="H125" s="56">
        <v>2010</v>
      </c>
      <c r="I125" s="55" t="s">
        <v>61</v>
      </c>
      <c r="J125" s="55" t="s">
        <v>299</v>
      </c>
      <c r="K125" s="17">
        <v>0.3</v>
      </c>
      <c r="L125" s="5" t="s">
        <v>106</v>
      </c>
      <c r="M125" s="57">
        <v>0.2</v>
      </c>
      <c r="N125" s="57">
        <v>0.33</v>
      </c>
      <c r="O125" s="57">
        <v>2.9</v>
      </c>
      <c r="P125" s="57">
        <v>2.7</v>
      </c>
      <c r="Q125" s="57">
        <v>12</v>
      </c>
      <c r="R125" s="57">
        <v>7.3</v>
      </c>
      <c r="S125" s="57">
        <v>3.5</v>
      </c>
      <c r="T125" s="5">
        <f t="shared" si="18"/>
        <v>28.93</v>
      </c>
      <c r="U125" s="18">
        <f t="shared" si="19"/>
        <v>437.16666666666669</v>
      </c>
      <c r="V125" s="57" t="s">
        <v>166</v>
      </c>
      <c r="W125" s="57">
        <v>0.19</v>
      </c>
      <c r="X125" s="57">
        <v>6.9000000000000006E-2</v>
      </c>
      <c r="Y125" s="57">
        <v>0.14000000000000001</v>
      </c>
      <c r="Z125" s="5" t="s">
        <v>106</v>
      </c>
      <c r="AA125" s="57">
        <v>2.4E-2</v>
      </c>
      <c r="AB125" s="57">
        <v>1.4999999999999999E-2</v>
      </c>
      <c r="AC125" s="34" t="s">
        <v>106</v>
      </c>
      <c r="AD125" s="5" t="s">
        <v>106</v>
      </c>
      <c r="AE125" s="18">
        <f t="shared" si="15"/>
        <v>0.43800000000000006</v>
      </c>
      <c r="AF125" s="57" t="s">
        <v>133</v>
      </c>
      <c r="AG125" s="19" t="s">
        <v>106</v>
      </c>
      <c r="AH125" s="35">
        <f t="shared" si="12"/>
        <v>23.723404255319149</v>
      </c>
      <c r="AI125" s="18" t="s">
        <v>106</v>
      </c>
      <c r="AJ125" s="18" t="s">
        <v>106</v>
      </c>
      <c r="AK125" s="18" t="s">
        <v>106</v>
      </c>
      <c r="AL125" s="18" t="s">
        <v>106</v>
      </c>
      <c r="AM125" s="18" t="s">
        <v>106</v>
      </c>
      <c r="AN125" s="18" t="s">
        <v>106</v>
      </c>
      <c r="AO125" s="18" t="s">
        <v>106</v>
      </c>
      <c r="AP125" s="18" t="s">
        <v>106</v>
      </c>
      <c r="AQ125" s="18" t="s">
        <v>106</v>
      </c>
      <c r="AR125" s="18" t="s">
        <v>106</v>
      </c>
      <c r="AS125" s="18"/>
      <c r="AT125" s="18"/>
      <c r="AU125" s="18"/>
      <c r="AV125" s="18"/>
      <c r="AW125" s="18"/>
      <c r="AX125" s="117">
        <v>446</v>
      </c>
      <c r="AY125" s="18" t="s">
        <v>106</v>
      </c>
      <c r="AZ125" s="18" t="s">
        <v>106</v>
      </c>
      <c r="BA125" s="18" t="s">
        <v>106</v>
      </c>
      <c r="BB125" s="18" t="s">
        <v>106</v>
      </c>
      <c r="BC125" s="18" t="s">
        <v>106</v>
      </c>
      <c r="BD125" s="18" t="s">
        <v>106</v>
      </c>
      <c r="BE125" s="18" t="s">
        <v>106</v>
      </c>
      <c r="BF125" s="18" t="s">
        <v>106</v>
      </c>
      <c r="BG125" s="18" t="s">
        <v>106</v>
      </c>
      <c r="BH125" s="18" t="s">
        <v>106</v>
      </c>
      <c r="BI125" s="5" t="s">
        <v>106</v>
      </c>
      <c r="BJ125" s="45" t="s">
        <v>106</v>
      </c>
      <c r="BK125" s="45" t="s">
        <v>106</v>
      </c>
      <c r="BL125" s="45" t="s">
        <v>106</v>
      </c>
      <c r="BM125" s="45" t="s">
        <v>106</v>
      </c>
      <c r="BN125" s="45" t="s">
        <v>106</v>
      </c>
      <c r="BO125" s="45" t="s">
        <v>106</v>
      </c>
      <c r="BP125" s="45" t="s">
        <v>106</v>
      </c>
      <c r="BQ125" s="45" t="s">
        <v>106</v>
      </c>
      <c r="BR125" s="45" t="s">
        <v>106</v>
      </c>
      <c r="BS125" s="45" t="s">
        <v>106</v>
      </c>
      <c r="BT125" s="45" t="s">
        <v>106</v>
      </c>
      <c r="BU125" s="45" t="s">
        <v>106</v>
      </c>
      <c r="BV125" s="45" t="s">
        <v>106</v>
      </c>
      <c r="BW125" s="45" t="s">
        <v>106</v>
      </c>
      <c r="BX125" s="45" t="s">
        <v>106</v>
      </c>
      <c r="BY125" s="45" t="s">
        <v>106</v>
      </c>
      <c r="BZ125" s="45" t="s">
        <v>106</v>
      </c>
      <c r="CA125" s="45" t="s">
        <v>106</v>
      </c>
      <c r="CB125" s="45" t="s">
        <v>106</v>
      </c>
      <c r="CC125" s="5" t="s">
        <v>106</v>
      </c>
      <c r="CD125" s="18" t="s">
        <v>106</v>
      </c>
      <c r="CE125" s="18" t="s">
        <v>106</v>
      </c>
      <c r="CF125" s="18" t="s">
        <v>106</v>
      </c>
      <c r="CG125" s="18" t="s">
        <v>106</v>
      </c>
      <c r="CH125" s="18" t="s">
        <v>106</v>
      </c>
      <c r="CI125" s="18" t="s">
        <v>106</v>
      </c>
      <c r="CJ125" s="18" t="s">
        <v>106</v>
      </c>
      <c r="CK125" s="18" t="s">
        <v>106</v>
      </c>
      <c r="CL125" s="18" t="s">
        <v>106</v>
      </c>
      <c r="CM125" s="18" t="s">
        <v>106</v>
      </c>
      <c r="CN125" s="18" t="s">
        <v>106</v>
      </c>
      <c r="CO125" s="18" t="s">
        <v>106</v>
      </c>
      <c r="CP125" s="18" t="s">
        <v>106</v>
      </c>
      <c r="CQ125" s="18" t="s">
        <v>106</v>
      </c>
      <c r="CR125" s="18" t="s">
        <v>106</v>
      </c>
      <c r="CS125" s="18" t="s">
        <v>106</v>
      </c>
      <c r="CT125" s="113" t="s">
        <v>106</v>
      </c>
    </row>
    <row r="126" spans="1:98" x14ac:dyDescent="0.2">
      <c r="A126" s="50" t="s">
        <v>94</v>
      </c>
      <c r="B126" s="94" t="s">
        <v>94</v>
      </c>
      <c r="C126" s="29" t="s">
        <v>80</v>
      </c>
      <c r="D126" s="29" t="s">
        <v>348</v>
      </c>
      <c r="E126" s="15"/>
      <c r="F126" s="59"/>
      <c r="G126" s="55" t="s">
        <v>158</v>
      </c>
      <c r="H126" s="56">
        <v>2010</v>
      </c>
      <c r="I126" s="55" t="s">
        <v>61</v>
      </c>
      <c r="J126" s="55" t="s">
        <v>299</v>
      </c>
      <c r="K126" s="17">
        <v>0.34</v>
      </c>
      <c r="L126" s="5" t="s">
        <v>106</v>
      </c>
      <c r="M126" s="57">
        <v>0.16</v>
      </c>
      <c r="N126" s="57">
        <v>0.35</v>
      </c>
      <c r="O126" s="57">
        <v>1.7</v>
      </c>
      <c r="P126" s="57">
        <v>1.5</v>
      </c>
      <c r="Q126" s="57">
        <v>6.9</v>
      </c>
      <c r="R126" s="57">
        <v>4</v>
      </c>
      <c r="S126" s="57">
        <v>2.2000000000000002</v>
      </c>
      <c r="T126" s="5">
        <f t="shared" si="18"/>
        <v>16.809999999999999</v>
      </c>
      <c r="U126" s="18">
        <f t="shared" si="19"/>
        <v>225.14705882352939</v>
      </c>
      <c r="V126" s="57" t="s">
        <v>165</v>
      </c>
      <c r="W126" s="57">
        <v>0.23</v>
      </c>
      <c r="X126" s="57">
        <v>7.3999999999999996E-2</v>
      </c>
      <c r="Y126" s="57">
        <v>0.12</v>
      </c>
      <c r="Z126" s="5" t="s">
        <v>106</v>
      </c>
      <c r="AA126" s="57">
        <v>2.7E-2</v>
      </c>
      <c r="AB126" s="57">
        <v>1.4E-2</v>
      </c>
      <c r="AC126" s="34" t="s">
        <v>106</v>
      </c>
      <c r="AD126" s="5" t="s">
        <v>106</v>
      </c>
      <c r="AE126" s="18">
        <f t="shared" si="15"/>
        <v>0.46500000000000002</v>
      </c>
      <c r="AF126" s="57" t="s">
        <v>133</v>
      </c>
      <c r="AG126" s="19" t="s">
        <v>106</v>
      </c>
      <c r="AH126" s="35">
        <f t="shared" si="12"/>
        <v>20.212765957446809</v>
      </c>
      <c r="AI126" s="18" t="s">
        <v>106</v>
      </c>
      <c r="AJ126" s="18" t="s">
        <v>106</v>
      </c>
      <c r="AK126" s="18" t="s">
        <v>106</v>
      </c>
      <c r="AL126" s="18" t="s">
        <v>106</v>
      </c>
      <c r="AM126" s="18" t="s">
        <v>106</v>
      </c>
      <c r="AN126" s="18" t="s">
        <v>106</v>
      </c>
      <c r="AO126" s="18" t="s">
        <v>106</v>
      </c>
      <c r="AP126" s="18" t="s">
        <v>106</v>
      </c>
      <c r="AQ126" s="18" t="s">
        <v>106</v>
      </c>
      <c r="AR126" s="18" t="s">
        <v>106</v>
      </c>
      <c r="AS126" s="18"/>
      <c r="AT126" s="18"/>
      <c r="AU126" s="18"/>
      <c r="AV126" s="18"/>
      <c r="AW126" s="18"/>
      <c r="AX126" s="117">
        <v>380</v>
      </c>
      <c r="AY126" s="18" t="s">
        <v>106</v>
      </c>
      <c r="AZ126" s="18" t="s">
        <v>106</v>
      </c>
      <c r="BA126" s="18" t="s">
        <v>106</v>
      </c>
      <c r="BB126" s="18" t="s">
        <v>106</v>
      </c>
      <c r="BC126" s="18" t="s">
        <v>106</v>
      </c>
      <c r="BD126" s="18" t="s">
        <v>106</v>
      </c>
      <c r="BE126" s="18" t="s">
        <v>106</v>
      </c>
      <c r="BF126" s="18" t="s">
        <v>106</v>
      </c>
      <c r="BG126" s="18" t="s">
        <v>106</v>
      </c>
      <c r="BH126" s="18" t="s">
        <v>106</v>
      </c>
      <c r="BI126" s="5" t="s">
        <v>106</v>
      </c>
      <c r="BJ126" s="45" t="s">
        <v>106</v>
      </c>
      <c r="BK126" s="45" t="s">
        <v>106</v>
      </c>
      <c r="BL126" s="45" t="s">
        <v>106</v>
      </c>
      <c r="BM126" s="45" t="s">
        <v>106</v>
      </c>
      <c r="BN126" s="45" t="s">
        <v>106</v>
      </c>
      <c r="BO126" s="45" t="s">
        <v>106</v>
      </c>
      <c r="BP126" s="45" t="s">
        <v>106</v>
      </c>
      <c r="BQ126" s="45" t="s">
        <v>106</v>
      </c>
      <c r="BR126" s="45" t="s">
        <v>106</v>
      </c>
      <c r="BS126" s="45" t="s">
        <v>106</v>
      </c>
      <c r="BT126" s="45" t="s">
        <v>106</v>
      </c>
      <c r="BU126" s="45" t="s">
        <v>106</v>
      </c>
      <c r="BV126" s="45" t="s">
        <v>106</v>
      </c>
      <c r="BW126" s="45" t="s">
        <v>106</v>
      </c>
      <c r="BX126" s="45" t="s">
        <v>106</v>
      </c>
      <c r="BY126" s="45" t="s">
        <v>106</v>
      </c>
      <c r="BZ126" s="45" t="s">
        <v>106</v>
      </c>
      <c r="CA126" s="45" t="s">
        <v>106</v>
      </c>
      <c r="CB126" s="45" t="s">
        <v>106</v>
      </c>
      <c r="CC126" s="5" t="s">
        <v>106</v>
      </c>
      <c r="CD126" s="18" t="s">
        <v>106</v>
      </c>
      <c r="CE126" s="18" t="s">
        <v>106</v>
      </c>
      <c r="CF126" s="18" t="s">
        <v>106</v>
      </c>
      <c r="CG126" s="18" t="s">
        <v>106</v>
      </c>
      <c r="CH126" s="18" t="s">
        <v>106</v>
      </c>
      <c r="CI126" s="18" t="s">
        <v>106</v>
      </c>
      <c r="CJ126" s="18" t="s">
        <v>106</v>
      </c>
      <c r="CK126" s="18" t="s">
        <v>106</v>
      </c>
      <c r="CL126" s="18" t="s">
        <v>106</v>
      </c>
      <c r="CM126" s="18" t="s">
        <v>106</v>
      </c>
      <c r="CN126" s="18" t="s">
        <v>106</v>
      </c>
      <c r="CO126" s="18" t="s">
        <v>106</v>
      </c>
      <c r="CP126" s="18" t="s">
        <v>106</v>
      </c>
      <c r="CQ126" s="18" t="s">
        <v>106</v>
      </c>
      <c r="CR126" s="18" t="s">
        <v>106</v>
      </c>
      <c r="CS126" s="18" t="s">
        <v>106</v>
      </c>
      <c r="CT126" s="113" t="s">
        <v>106</v>
      </c>
    </row>
    <row r="127" spans="1:98" x14ac:dyDescent="0.2">
      <c r="A127" s="50" t="s">
        <v>296</v>
      </c>
      <c r="B127" s="94" t="s">
        <v>97</v>
      </c>
      <c r="C127" s="29" t="s">
        <v>80</v>
      </c>
      <c r="D127" s="29" t="s">
        <v>348</v>
      </c>
      <c r="E127" s="15"/>
      <c r="F127" s="59"/>
      <c r="G127" s="55" t="s">
        <v>159</v>
      </c>
      <c r="H127" s="56">
        <v>2010</v>
      </c>
      <c r="I127" s="55" t="s">
        <v>61</v>
      </c>
      <c r="J127" s="55" t="s">
        <v>299</v>
      </c>
      <c r="K127" s="17">
        <v>0.45</v>
      </c>
      <c r="L127" s="5" t="s">
        <v>106</v>
      </c>
      <c r="M127" s="57">
        <v>4.5999999999999996</v>
      </c>
      <c r="N127" s="57">
        <v>8.9</v>
      </c>
      <c r="O127" s="57">
        <v>18</v>
      </c>
      <c r="P127" s="57">
        <v>20</v>
      </c>
      <c r="Q127" s="57">
        <v>32</v>
      </c>
      <c r="R127" s="57">
        <v>20</v>
      </c>
      <c r="S127" s="57">
        <v>9.4</v>
      </c>
      <c r="T127" s="5">
        <f t="shared" si="18"/>
        <v>112.9</v>
      </c>
      <c r="U127" s="18">
        <f t="shared" si="19"/>
        <v>1032.2222222222222</v>
      </c>
      <c r="V127" s="57" t="s">
        <v>166</v>
      </c>
      <c r="W127" s="57">
        <v>0.77</v>
      </c>
      <c r="X127" s="57">
        <v>0.2</v>
      </c>
      <c r="Y127" s="57">
        <v>0.11</v>
      </c>
      <c r="Z127" s="5" t="s">
        <v>106</v>
      </c>
      <c r="AA127" s="57">
        <v>4.4999999999999998E-2</v>
      </c>
      <c r="AB127" s="57">
        <v>2.1000000000000001E-2</v>
      </c>
      <c r="AC127" s="34" t="s">
        <v>106</v>
      </c>
      <c r="AD127" s="5" t="s">
        <v>106</v>
      </c>
      <c r="AE127" s="18">
        <f t="shared" si="15"/>
        <v>1.1459999999999999</v>
      </c>
      <c r="AF127" s="45" t="s">
        <v>133</v>
      </c>
      <c r="AG127" s="19" t="s">
        <v>106</v>
      </c>
      <c r="AH127" s="35">
        <f t="shared" si="12"/>
        <v>39.734042553191486</v>
      </c>
      <c r="AI127" s="18" t="s">
        <v>106</v>
      </c>
      <c r="AJ127" s="18" t="s">
        <v>106</v>
      </c>
      <c r="AK127" s="18" t="s">
        <v>106</v>
      </c>
      <c r="AL127" s="18" t="s">
        <v>106</v>
      </c>
      <c r="AM127" s="18" t="s">
        <v>106</v>
      </c>
      <c r="AN127" s="18" t="s">
        <v>106</v>
      </c>
      <c r="AO127" s="18" t="s">
        <v>106</v>
      </c>
      <c r="AP127" s="18" t="s">
        <v>106</v>
      </c>
      <c r="AQ127" s="18" t="s">
        <v>106</v>
      </c>
      <c r="AR127" s="18" t="s">
        <v>106</v>
      </c>
      <c r="AS127" s="18"/>
      <c r="AT127" s="18"/>
      <c r="AU127" s="18"/>
      <c r="AV127" s="18"/>
      <c r="AW127" s="18"/>
      <c r="AX127" s="117">
        <v>747</v>
      </c>
      <c r="AY127" s="18" t="s">
        <v>106</v>
      </c>
      <c r="AZ127" s="18" t="s">
        <v>106</v>
      </c>
      <c r="BA127" s="18" t="s">
        <v>106</v>
      </c>
      <c r="BB127" s="18" t="s">
        <v>106</v>
      </c>
      <c r="BC127" s="18" t="s">
        <v>106</v>
      </c>
      <c r="BD127" s="18" t="s">
        <v>106</v>
      </c>
      <c r="BE127" s="18" t="s">
        <v>106</v>
      </c>
      <c r="BF127" s="18" t="s">
        <v>106</v>
      </c>
      <c r="BG127" s="18" t="s">
        <v>106</v>
      </c>
      <c r="BH127" s="18" t="s">
        <v>106</v>
      </c>
      <c r="BI127" s="5" t="s">
        <v>106</v>
      </c>
      <c r="BJ127" s="45" t="s">
        <v>106</v>
      </c>
      <c r="BK127" s="45" t="s">
        <v>106</v>
      </c>
      <c r="BL127" s="45" t="s">
        <v>106</v>
      </c>
      <c r="BM127" s="45" t="s">
        <v>106</v>
      </c>
      <c r="BN127" s="45" t="s">
        <v>106</v>
      </c>
      <c r="BO127" s="45" t="s">
        <v>106</v>
      </c>
      <c r="BP127" s="45" t="s">
        <v>106</v>
      </c>
      <c r="BQ127" s="45" t="s">
        <v>106</v>
      </c>
      <c r="BR127" s="45" t="s">
        <v>106</v>
      </c>
      <c r="BS127" s="45" t="s">
        <v>106</v>
      </c>
      <c r="BT127" s="45" t="s">
        <v>106</v>
      </c>
      <c r="BU127" s="45" t="s">
        <v>106</v>
      </c>
      <c r="BV127" s="45" t="s">
        <v>106</v>
      </c>
      <c r="BW127" s="45" t="s">
        <v>106</v>
      </c>
      <c r="BX127" s="45" t="s">
        <v>106</v>
      </c>
      <c r="BY127" s="45" t="s">
        <v>106</v>
      </c>
      <c r="BZ127" s="45" t="s">
        <v>106</v>
      </c>
      <c r="CA127" s="45" t="s">
        <v>106</v>
      </c>
      <c r="CB127" s="45" t="s">
        <v>106</v>
      </c>
      <c r="CC127" s="5" t="s">
        <v>106</v>
      </c>
      <c r="CD127" s="18" t="s">
        <v>106</v>
      </c>
      <c r="CE127" s="18" t="s">
        <v>106</v>
      </c>
      <c r="CF127" s="18" t="s">
        <v>106</v>
      </c>
      <c r="CG127" s="18" t="s">
        <v>106</v>
      </c>
      <c r="CH127" s="18" t="s">
        <v>106</v>
      </c>
      <c r="CI127" s="18" t="s">
        <v>106</v>
      </c>
      <c r="CJ127" s="18" t="s">
        <v>106</v>
      </c>
      <c r="CK127" s="18" t="s">
        <v>106</v>
      </c>
      <c r="CL127" s="18" t="s">
        <v>106</v>
      </c>
      <c r="CM127" s="18" t="s">
        <v>106</v>
      </c>
      <c r="CN127" s="18" t="s">
        <v>106</v>
      </c>
      <c r="CO127" s="18" t="s">
        <v>106</v>
      </c>
      <c r="CP127" s="18" t="s">
        <v>106</v>
      </c>
      <c r="CQ127" s="18" t="s">
        <v>106</v>
      </c>
      <c r="CR127" s="18" t="s">
        <v>106</v>
      </c>
      <c r="CS127" s="18" t="s">
        <v>106</v>
      </c>
      <c r="CT127" s="113" t="s">
        <v>106</v>
      </c>
    </row>
    <row r="128" spans="1:98" x14ac:dyDescent="0.2">
      <c r="A128" s="50" t="s">
        <v>296</v>
      </c>
      <c r="B128" s="94" t="s">
        <v>97</v>
      </c>
      <c r="C128" s="29" t="s">
        <v>80</v>
      </c>
      <c r="D128" s="29" t="s">
        <v>348</v>
      </c>
      <c r="E128" s="15"/>
      <c r="F128" s="60"/>
      <c r="G128" s="55" t="s">
        <v>159</v>
      </c>
      <c r="H128" s="56">
        <v>2010</v>
      </c>
      <c r="I128" s="55" t="s">
        <v>116</v>
      </c>
      <c r="J128" s="55" t="s">
        <v>299</v>
      </c>
      <c r="K128" s="17">
        <v>0.35</v>
      </c>
      <c r="L128" s="5" t="s">
        <v>106</v>
      </c>
      <c r="M128" s="57">
        <v>0.99</v>
      </c>
      <c r="N128" s="57">
        <v>3.6</v>
      </c>
      <c r="O128" s="57">
        <v>9.5</v>
      </c>
      <c r="P128" s="57">
        <v>8.1</v>
      </c>
      <c r="Q128" s="57">
        <v>16</v>
      </c>
      <c r="R128" s="57">
        <v>10</v>
      </c>
      <c r="S128" s="57">
        <v>5.3</v>
      </c>
      <c r="T128" s="5">
        <f t="shared" si="18"/>
        <v>53.489999999999995</v>
      </c>
      <c r="U128" s="18">
        <f t="shared" si="19"/>
        <v>648.42857142857144</v>
      </c>
      <c r="V128" s="57" t="s">
        <v>164</v>
      </c>
      <c r="W128" s="57">
        <v>0.4</v>
      </c>
      <c r="X128" s="57">
        <v>0.11</v>
      </c>
      <c r="Y128" s="57">
        <v>9.2999999999999999E-2</v>
      </c>
      <c r="Z128" s="5" t="s">
        <v>106</v>
      </c>
      <c r="AA128" s="57">
        <v>2.9000000000000001E-2</v>
      </c>
      <c r="AB128" s="57">
        <v>1.6E-2</v>
      </c>
      <c r="AC128" s="34" t="s">
        <v>106</v>
      </c>
      <c r="AD128" s="5" t="s">
        <v>106</v>
      </c>
      <c r="AE128" s="18">
        <f t="shared" si="15"/>
        <v>0.64800000000000002</v>
      </c>
      <c r="AF128" s="57">
        <v>1.2</v>
      </c>
      <c r="AG128" s="19" t="s">
        <v>106</v>
      </c>
      <c r="AH128" s="35">
        <f t="shared" si="12"/>
        <v>25.904255319148934</v>
      </c>
      <c r="AI128" s="18" t="s">
        <v>106</v>
      </c>
      <c r="AJ128" s="18" t="s">
        <v>106</v>
      </c>
      <c r="AK128" s="18" t="s">
        <v>106</v>
      </c>
      <c r="AL128" s="18" t="s">
        <v>106</v>
      </c>
      <c r="AM128" s="18" t="s">
        <v>106</v>
      </c>
      <c r="AN128" s="18" t="s">
        <v>106</v>
      </c>
      <c r="AO128" s="18" t="s">
        <v>106</v>
      </c>
      <c r="AP128" s="18" t="s">
        <v>106</v>
      </c>
      <c r="AQ128" s="18" t="s">
        <v>106</v>
      </c>
      <c r="AR128" s="18" t="s">
        <v>106</v>
      </c>
      <c r="AS128" s="18"/>
      <c r="AT128" s="18"/>
      <c r="AU128" s="18"/>
      <c r="AV128" s="18"/>
      <c r="AW128" s="18"/>
      <c r="AX128" s="117">
        <v>487</v>
      </c>
      <c r="AY128" s="18" t="s">
        <v>106</v>
      </c>
      <c r="AZ128" s="18" t="s">
        <v>106</v>
      </c>
      <c r="BA128" s="18" t="s">
        <v>106</v>
      </c>
      <c r="BB128" s="18" t="s">
        <v>106</v>
      </c>
      <c r="BC128" s="18" t="s">
        <v>106</v>
      </c>
      <c r="BD128" s="18" t="s">
        <v>106</v>
      </c>
      <c r="BE128" s="18" t="s">
        <v>106</v>
      </c>
      <c r="BF128" s="18" t="s">
        <v>106</v>
      </c>
      <c r="BG128" s="18" t="s">
        <v>106</v>
      </c>
      <c r="BH128" s="18" t="s">
        <v>106</v>
      </c>
      <c r="BI128" s="5" t="s">
        <v>106</v>
      </c>
      <c r="BJ128" s="45" t="s">
        <v>106</v>
      </c>
      <c r="BK128" s="45" t="s">
        <v>106</v>
      </c>
      <c r="BL128" s="45" t="s">
        <v>106</v>
      </c>
      <c r="BM128" s="45" t="s">
        <v>106</v>
      </c>
      <c r="BN128" s="45" t="s">
        <v>106</v>
      </c>
      <c r="BO128" s="45" t="s">
        <v>106</v>
      </c>
      <c r="BP128" s="45" t="s">
        <v>106</v>
      </c>
      <c r="BQ128" s="45" t="s">
        <v>106</v>
      </c>
      <c r="BR128" s="45" t="s">
        <v>106</v>
      </c>
      <c r="BS128" s="45" t="s">
        <v>106</v>
      </c>
      <c r="BT128" s="45" t="s">
        <v>106</v>
      </c>
      <c r="BU128" s="45" t="s">
        <v>106</v>
      </c>
      <c r="BV128" s="45" t="s">
        <v>106</v>
      </c>
      <c r="BW128" s="45" t="s">
        <v>106</v>
      </c>
      <c r="BX128" s="45" t="s">
        <v>106</v>
      </c>
      <c r="BY128" s="45" t="s">
        <v>106</v>
      </c>
      <c r="BZ128" s="45" t="s">
        <v>106</v>
      </c>
      <c r="CA128" s="45" t="s">
        <v>106</v>
      </c>
      <c r="CB128" s="45" t="s">
        <v>106</v>
      </c>
      <c r="CC128" s="5" t="s">
        <v>106</v>
      </c>
      <c r="CD128" s="18" t="s">
        <v>106</v>
      </c>
      <c r="CE128" s="18" t="s">
        <v>106</v>
      </c>
      <c r="CF128" s="18" t="s">
        <v>106</v>
      </c>
      <c r="CG128" s="18" t="s">
        <v>106</v>
      </c>
      <c r="CH128" s="18" t="s">
        <v>106</v>
      </c>
      <c r="CI128" s="18" t="s">
        <v>106</v>
      </c>
      <c r="CJ128" s="18" t="s">
        <v>106</v>
      </c>
      <c r="CK128" s="18" t="s">
        <v>106</v>
      </c>
      <c r="CL128" s="18" t="s">
        <v>106</v>
      </c>
      <c r="CM128" s="18" t="s">
        <v>106</v>
      </c>
      <c r="CN128" s="18" t="s">
        <v>106</v>
      </c>
      <c r="CO128" s="18" t="s">
        <v>106</v>
      </c>
      <c r="CP128" s="18" t="s">
        <v>106</v>
      </c>
      <c r="CQ128" s="18" t="s">
        <v>106</v>
      </c>
      <c r="CR128" s="18" t="s">
        <v>106</v>
      </c>
      <c r="CS128" s="18" t="s">
        <v>106</v>
      </c>
      <c r="CT128" s="113" t="s">
        <v>106</v>
      </c>
    </row>
    <row r="129" spans="1:98" x14ac:dyDescent="0.2">
      <c r="A129" s="50" t="s">
        <v>296</v>
      </c>
      <c r="B129" s="94" t="s">
        <v>97</v>
      </c>
      <c r="C129" s="29" t="s">
        <v>80</v>
      </c>
      <c r="D129" s="29" t="s">
        <v>348</v>
      </c>
      <c r="E129" s="15"/>
      <c r="F129" s="59"/>
      <c r="G129" s="55" t="s">
        <v>159</v>
      </c>
      <c r="H129" s="56">
        <v>2010</v>
      </c>
      <c r="I129" s="55" t="s">
        <v>61</v>
      </c>
      <c r="J129" s="55" t="s">
        <v>299</v>
      </c>
      <c r="K129" s="17">
        <v>0.26</v>
      </c>
      <c r="L129" s="5" t="s">
        <v>106</v>
      </c>
      <c r="M129" s="57">
        <v>0.98</v>
      </c>
      <c r="N129" s="57">
        <v>4.3</v>
      </c>
      <c r="O129" s="57">
        <v>7</v>
      </c>
      <c r="P129" s="57">
        <v>5.8</v>
      </c>
      <c r="Q129" s="57">
        <v>9.8000000000000007</v>
      </c>
      <c r="R129" s="57">
        <v>5.8</v>
      </c>
      <c r="S129" s="57">
        <v>2.5</v>
      </c>
      <c r="T129" s="5">
        <f t="shared" si="18"/>
        <v>36.18</v>
      </c>
      <c r="U129" s="18">
        <f t="shared" si="19"/>
        <v>584.23076923076917</v>
      </c>
      <c r="V129" s="57" t="s">
        <v>167</v>
      </c>
      <c r="W129" s="57">
        <v>0.21</v>
      </c>
      <c r="X129" s="57">
        <v>4.1000000000000002E-2</v>
      </c>
      <c r="Y129" s="57">
        <v>4.2999999999999997E-2</v>
      </c>
      <c r="Z129" s="5" t="s">
        <v>106</v>
      </c>
      <c r="AA129" s="57">
        <v>8.3000000000000001E-3</v>
      </c>
      <c r="AB129" s="57">
        <v>4.7000000000000002E-3</v>
      </c>
      <c r="AC129" s="34" t="s">
        <v>106</v>
      </c>
      <c r="AD129" s="5" t="s">
        <v>106</v>
      </c>
      <c r="AE129" s="18">
        <f t="shared" si="15"/>
        <v>0.30699999999999994</v>
      </c>
      <c r="AF129" s="57" t="s">
        <v>133</v>
      </c>
      <c r="AG129" s="19" t="s">
        <v>106</v>
      </c>
      <c r="AH129" s="35">
        <f t="shared" si="12"/>
        <v>26.702127659574469</v>
      </c>
      <c r="AI129" s="18" t="s">
        <v>106</v>
      </c>
      <c r="AJ129" s="18" t="s">
        <v>106</v>
      </c>
      <c r="AK129" s="18" t="s">
        <v>106</v>
      </c>
      <c r="AL129" s="18" t="s">
        <v>106</v>
      </c>
      <c r="AM129" s="18" t="s">
        <v>106</v>
      </c>
      <c r="AN129" s="18" t="s">
        <v>106</v>
      </c>
      <c r="AO129" s="18" t="s">
        <v>106</v>
      </c>
      <c r="AP129" s="18" t="s">
        <v>106</v>
      </c>
      <c r="AQ129" s="18" t="s">
        <v>106</v>
      </c>
      <c r="AR129" s="18" t="s">
        <v>106</v>
      </c>
      <c r="AS129" s="18"/>
      <c r="AT129" s="18"/>
      <c r="AU129" s="18"/>
      <c r="AV129" s="18"/>
      <c r="AW129" s="18"/>
      <c r="AX129" s="117">
        <v>502</v>
      </c>
      <c r="AY129" s="18" t="s">
        <v>106</v>
      </c>
      <c r="AZ129" s="18" t="s">
        <v>106</v>
      </c>
      <c r="BA129" s="18" t="s">
        <v>106</v>
      </c>
      <c r="BB129" s="18" t="s">
        <v>106</v>
      </c>
      <c r="BC129" s="18" t="s">
        <v>106</v>
      </c>
      <c r="BD129" s="18" t="s">
        <v>106</v>
      </c>
      <c r="BE129" s="18" t="s">
        <v>106</v>
      </c>
      <c r="BF129" s="18" t="s">
        <v>106</v>
      </c>
      <c r="BG129" s="18" t="s">
        <v>106</v>
      </c>
      <c r="BH129" s="18" t="s">
        <v>106</v>
      </c>
      <c r="BI129" s="5" t="s">
        <v>106</v>
      </c>
      <c r="BJ129" s="45" t="s">
        <v>106</v>
      </c>
      <c r="BK129" s="45" t="s">
        <v>106</v>
      </c>
      <c r="BL129" s="45" t="s">
        <v>106</v>
      </c>
      <c r="BM129" s="45" t="s">
        <v>106</v>
      </c>
      <c r="BN129" s="45" t="s">
        <v>106</v>
      </c>
      <c r="BO129" s="45" t="s">
        <v>106</v>
      </c>
      <c r="BP129" s="45" t="s">
        <v>106</v>
      </c>
      <c r="BQ129" s="45" t="s">
        <v>106</v>
      </c>
      <c r="BR129" s="45" t="s">
        <v>106</v>
      </c>
      <c r="BS129" s="45" t="s">
        <v>106</v>
      </c>
      <c r="BT129" s="45" t="s">
        <v>106</v>
      </c>
      <c r="BU129" s="45" t="s">
        <v>106</v>
      </c>
      <c r="BV129" s="45" t="s">
        <v>106</v>
      </c>
      <c r="BW129" s="45" t="s">
        <v>106</v>
      </c>
      <c r="BX129" s="45" t="s">
        <v>106</v>
      </c>
      <c r="BY129" s="45" t="s">
        <v>106</v>
      </c>
      <c r="BZ129" s="45" t="s">
        <v>106</v>
      </c>
      <c r="CA129" s="45" t="s">
        <v>106</v>
      </c>
      <c r="CB129" s="45" t="s">
        <v>106</v>
      </c>
      <c r="CC129" s="5" t="s">
        <v>106</v>
      </c>
      <c r="CD129" s="18" t="s">
        <v>106</v>
      </c>
      <c r="CE129" s="18" t="s">
        <v>106</v>
      </c>
      <c r="CF129" s="18" t="s">
        <v>106</v>
      </c>
      <c r="CG129" s="18" t="s">
        <v>106</v>
      </c>
      <c r="CH129" s="18" t="s">
        <v>106</v>
      </c>
      <c r="CI129" s="18" t="s">
        <v>106</v>
      </c>
      <c r="CJ129" s="18" t="s">
        <v>106</v>
      </c>
      <c r="CK129" s="18" t="s">
        <v>106</v>
      </c>
      <c r="CL129" s="18" t="s">
        <v>106</v>
      </c>
      <c r="CM129" s="18" t="s">
        <v>106</v>
      </c>
      <c r="CN129" s="18" t="s">
        <v>106</v>
      </c>
      <c r="CO129" s="18" t="s">
        <v>106</v>
      </c>
      <c r="CP129" s="18" t="s">
        <v>106</v>
      </c>
      <c r="CQ129" s="18" t="s">
        <v>106</v>
      </c>
      <c r="CR129" s="18" t="s">
        <v>106</v>
      </c>
      <c r="CS129" s="18" t="s">
        <v>106</v>
      </c>
      <c r="CT129" s="113" t="s">
        <v>106</v>
      </c>
    </row>
    <row r="130" spans="1:98" x14ac:dyDescent="0.2">
      <c r="A130" s="50" t="s">
        <v>296</v>
      </c>
      <c r="B130" s="94" t="s">
        <v>97</v>
      </c>
      <c r="C130" s="29" t="s">
        <v>80</v>
      </c>
      <c r="D130" s="29" t="s">
        <v>348</v>
      </c>
      <c r="E130" s="15"/>
      <c r="F130" s="59"/>
      <c r="G130" s="55" t="s">
        <v>159</v>
      </c>
      <c r="H130" s="56">
        <v>2010</v>
      </c>
      <c r="I130" s="55" t="s">
        <v>61</v>
      </c>
      <c r="J130" s="55" t="s">
        <v>299</v>
      </c>
      <c r="K130" s="17">
        <v>0.44000000000000006</v>
      </c>
      <c r="L130" s="5" t="s">
        <v>106</v>
      </c>
      <c r="M130" s="57">
        <v>2.1</v>
      </c>
      <c r="N130" s="57">
        <v>5.6</v>
      </c>
      <c r="O130" s="57">
        <v>10</v>
      </c>
      <c r="P130" s="57">
        <v>9.1999999999999993</v>
      </c>
      <c r="Q130" s="57">
        <v>17</v>
      </c>
      <c r="R130" s="57">
        <v>11</v>
      </c>
      <c r="S130" s="57">
        <v>5.0999999999999996</v>
      </c>
      <c r="T130" s="5">
        <f t="shared" si="18"/>
        <v>60</v>
      </c>
      <c r="U130" s="18">
        <f t="shared" si="19"/>
        <v>577.27272727272725</v>
      </c>
      <c r="V130" s="57" t="s">
        <v>168</v>
      </c>
      <c r="W130" s="57">
        <v>0.44</v>
      </c>
      <c r="X130" s="57">
        <v>0.11</v>
      </c>
      <c r="Y130" s="57">
        <v>3.6999999999999998E-2</v>
      </c>
      <c r="Z130" s="5" t="s">
        <v>106</v>
      </c>
      <c r="AA130" s="57">
        <v>2.4E-2</v>
      </c>
      <c r="AB130" s="57">
        <v>1.4E-2</v>
      </c>
      <c r="AC130" s="34" t="s">
        <v>106</v>
      </c>
      <c r="AD130" s="5" t="s">
        <v>106</v>
      </c>
      <c r="AE130" s="18">
        <f t="shared" si="15"/>
        <v>0.625</v>
      </c>
      <c r="AF130" s="57" t="s">
        <v>133</v>
      </c>
      <c r="AG130" s="19" t="s">
        <v>106</v>
      </c>
      <c r="AH130" s="35">
        <f t="shared" si="12"/>
        <v>90.90425531914893</v>
      </c>
      <c r="AI130" s="18" t="s">
        <v>106</v>
      </c>
      <c r="AJ130" s="18" t="s">
        <v>106</v>
      </c>
      <c r="AK130" s="18" t="s">
        <v>106</v>
      </c>
      <c r="AL130" s="18" t="s">
        <v>106</v>
      </c>
      <c r="AM130" s="18" t="s">
        <v>106</v>
      </c>
      <c r="AN130" s="18" t="s">
        <v>106</v>
      </c>
      <c r="AO130" s="18" t="s">
        <v>106</v>
      </c>
      <c r="AP130" s="18" t="s">
        <v>106</v>
      </c>
      <c r="AQ130" s="18" t="s">
        <v>106</v>
      </c>
      <c r="AR130" s="18" t="s">
        <v>106</v>
      </c>
      <c r="AS130" s="18"/>
      <c r="AT130" s="18"/>
      <c r="AU130" s="18"/>
      <c r="AV130" s="18"/>
      <c r="AW130" s="18"/>
      <c r="AX130" s="117">
        <v>1709</v>
      </c>
      <c r="AY130" s="18" t="s">
        <v>106</v>
      </c>
      <c r="AZ130" s="18" t="s">
        <v>106</v>
      </c>
      <c r="BA130" s="18" t="s">
        <v>106</v>
      </c>
      <c r="BB130" s="18" t="s">
        <v>106</v>
      </c>
      <c r="BC130" s="18" t="s">
        <v>106</v>
      </c>
      <c r="BD130" s="18" t="s">
        <v>106</v>
      </c>
      <c r="BE130" s="18" t="s">
        <v>106</v>
      </c>
      <c r="BF130" s="18" t="s">
        <v>106</v>
      </c>
      <c r="BG130" s="18" t="s">
        <v>106</v>
      </c>
      <c r="BH130" s="18" t="s">
        <v>106</v>
      </c>
      <c r="BI130" s="5" t="s">
        <v>106</v>
      </c>
      <c r="BJ130" s="45" t="s">
        <v>106</v>
      </c>
      <c r="BK130" s="45" t="s">
        <v>106</v>
      </c>
      <c r="BL130" s="45" t="s">
        <v>106</v>
      </c>
      <c r="BM130" s="45" t="s">
        <v>106</v>
      </c>
      <c r="BN130" s="45" t="s">
        <v>106</v>
      </c>
      <c r="BO130" s="45" t="s">
        <v>106</v>
      </c>
      <c r="BP130" s="45" t="s">
        <v>106</v>
      </c>
      <c r="BQ130" s="45" t="s">
        <v>106</v>
      </c>
      <c r="BR130" s="45" t="s">
        <v>106</v>
      </c>
      <c r="BS130" s="45" t="s">
        <v>106</v>
      </c>
      <c r="BT130" s="45" t="s">
        <v>106</v>
      </c>
      <c r="BU130" s="45" t="s">
        <v>106</v>
      </c>
      <c r="BV130" s="45" t="s">
        <v>106</v>
      </c>
      <c r="BW130" s="45" t="s">
        <v>106</v>
      </c>
      <c r="BX130" s="45" t="s">
        <v>106</v>
      </c>
      <c r="BY130" s="45" t="s">
        <v>106</v>
      </c>
      <c r="BZ130" s="45" t="s">
        <v>106</v>
      </c>
      <c r="CA130" s="45" t="s">
        <v>106</v>
      </c>
      <c r="CB130" s="45" t="s">
        <v>106</v>
      </c>
      <c r="CC130" s="5" t="s">
        <v>106</v>
      </c>
      <c r="CD130" s="18" t="s">
        <v>106</v>
      </c>
      <c r="CE130" s="18" t="s">
        <v>106</v>
      </c>
      <c r="CF130" s="18" t="s">
        <v>106</v>
      </c>
      <c r="CG130" s="18" t="s">
        <v>106</v>
      </c>
      <c r="CH130" s="18" t="s">
        <v>106</v>
      </c>
      <c r="CI130" s="18" t="s">
        <v>106</v>
      </c>
      <c r="CJ130" s="18" t="s">
        <v>106</v>
      </c>
      <c r="CK130" s="18" t="s">
        <v>106</v>
      </c>
      <c r="CL130" s="18" t="s">
        <v>106</v>
      </c>
      <c r="CM130" s="18" t="s">
        <v>106</v>
      </c>
      <c r="CN130" s="18" t="s">
        <v>106</v>
      </c>
      <c r="CO130" s="18" t="s">
        <v>106</v>
      </c>
      <c r="CP130" s="18" t="s">
        <v>106</v>
      </c>
      <c r="CQ130" s="18" t="s">
        <v>106</v>
      </c>
      <c r="CR130" s="18" t="s">
        <v>106</v>
      </c>
      <c r="CS130" s="18" t="s">
        <v>106</v>
      </c>
      <c r="CT130" s="113" t="s">
        <v>106</v>
      </c>
    </row>
    <row r="131" spans="1:98" x14ac:dyDescent="0.2">
      <c r="A131" s="50" t="s">
        <v>296</v>
      </c>
      <c r="B131" s="94" t="s">
        <v>97</v>
      </c>
      <c r="C131" s="29" t="s">
        <v>80</v>
      </c>
      <c r="D131" s="29" t="s">
        <v>348</v>
      </c>
      <c r="E131" s="15"/>
      <c r="F131" s="59"/>
      <c r="G131" s="55" t="s">
        <v>159</v>
      </c>
      <c r="H131" s="56">
        <v>2010</v>
      </c>
      <c r="I131" s="55" t="s">
        <v>61</v>
      </c>
      <c r="J131" s="55" t="s">
        <v>299</v>
      </c>
      <c r="K131" s="17">
        <v>0.79</v>
      </c>
      <c r="L131" s="5" t="s">
        <v>106</v>
      </c>
      <c r="M131" s="57">
        <v>2.2999999999999998</v>
      </c>
      <c r="N131" s="57">
        <v>6</v>
      </c>
      <c r="O131" s="57">
        <v>17</v>
      </c>
      <c r="P131" s="57">
        <v>14</v>
      </c>
      <c r="Q131" s="57">
        <v>23</v>
      </c>
      <c r="R131" s="57">
        <v>14</v>
      </c>
      <c r="S131" s="57">
        <v>6.4</v>
      </c>
      <c r="T131" s="5">
        <f t="shared" si="18"/>
        <v>82.7</v>
      </c>
      <c r="U131" s="18">
        <f t="shared" si="19"/>
        <v>434.81012658227849</v>
      </c>
      <c r="V131" s="57" t="s">
        <v>164</v>
      </c>
      <c r="W131" s="57">
        <v>0.68</v>
      </c>
      <c r="X131" s="57">
        <v>0.24</v>
      </c>
      <c r="Y131" s="57">
        <v>0.12</v>
      </c>
      <c r="Z131" s="5" t="s">
        <v>106</v>
      </c>
      <c r="AA131" s="57">
        <v>0.01</v>
      </c>
      <c r="AB131" s="57" t="s">
        <v>169</v>
      </c>
      <c r="AC131" s="34" t="s">
        <v>106</v>
      </c>
      <c r="AD131" s="5" t="s">
        <v>106</v>
      </c>
      <c r="AE131" s="18">
        <f t="shared" si="15"/>
        <v>1.05</v>
      </c>
      <c r="AF131" s="57" t="s">
        <v>133</v>
      </c>
      <c r="AG131" s="19" t="s">
        <v>106</v>
      </c>
      <c r="AH131" s="35">
        <f t="shared" si="12"/>
        <v>6.9680851063829783</v>
      </c>
      <c r="AI131" s="18" t="s">
        <v>106</v>
      </c>
      <c r="AJ131" s="18" t="s">
        <v>106</v>
      </c>
      <c r="AK131" s="18" t="s">
        <v>106</v>
      </c>
      <c r="AL131" s="18" t="s">
        <v>106</v>
      </c>
      <c r="AM131" s="18" t="s">
        <v>106</v>
      </c>
      <c r="AN131" s="18" t="s">
        <v>106</v>
      </c>
      <c r="AO131" s="18" t="s">
        <v>106</v>
      </c>
      <c r="AP131" s="18" t="s">
        <v>106</v>
      </c>
      <c r="AQ131" s="18" t="s">
        <v>106</v>
      </c>
      <c r="AR131" s="18" t="s">
        <v>106</v>
      </c>
      <c r="AS131" s="18"/>
      <c r="AT131" s="18"/>
      <c r="AU131" s="18"/>
      <c r="AV131" s="18"/>
      <c r="AW131" s="18"/>
      <c r="AX131" s="117">
        <v>131</v>
      </c>
      <c r="AY131" s="18" t="s">
        <v>106</v>
      </c>
      <c r="AZ131" s="18" t="s">
        <v>106</v>
      </c>
      <c r="BA131" s="18" t="s">
        <v>106</v>
      </c>
      <c r="BB131" s="18" t="s">
        <v>106</v>
      </c>
      <c r="BC131" s="18" t="s">
        <v>106</v>
      </c>
      <c r="BD131" s="18" t="s">
        <v>106</v>
      </c>
      <c r="BE131" s="18" t="s">
        <v>106</v>
      </c>
      <c r="BF131" s="18" t="s">
        <v>106</v>
      </c>
      <c r="BG131" s="18" t="s">
        <v>106</v>
      </c>
      <c r="BH131" s="18" t="s">
        <v>106</v>
      </c>
      <c r="BI131" s="5" t="s">
        <v>106</v>
      </c>
      <c r="BJ131" s="45" t="s">
        <v>106</v>
      </c>
      <c r="BK131" s="45" t="s">
        <v>106</v>
      </c>
      <c r="BL131" s="45" t="s">
        <v>106</v>
      </c>
      <c r="BM131" s="45" t="s">
        <v>106</v>
      </c>
      <c r="BN131" s="45" t="s">
        <v>106</v>
      </c>
      <c r="BO131" s="45" t="s">
        <v>106</v>
      </c>
      <c r="BP131" s="45" t="s">
        <v>106</v>
      </c>
      <c r="BQ131" s="45" t="s">
        <v>106</v>
      </c>
      <c r="BR131" s="45" t="s">
        <v>106</v>
      </c>
      <c r="BS131" s="45" t="s">
        <v>106</v>
      </c>
      <c r="BT131" s="45" t="s">
        <v>106</v>
      </c>
      <c r="BU131" s="45" t="s">
        <v>106</v>
      </c>
      <c r="BV131" s="45" t="s">
        <v>106</v>
      </c>
      <c r="BW131" s="45" t="s">
        <v>106</v>
      </c>
      <c r="BX131" s="45" t="s">
        <v>106</v>
      </c>
      <c r="BY131" s="45" t="s">
        <v>106</v>
      </c>
      <c r="BZ131" s="45" t="s">
        <v>106</v>
      </c>
      <c r="CA131" s="45" t="s">
        <v>106</v>
      </c>
      <c r="CB131" s="45" t="s">
        <v>106</v>
      </c>
      <c r="CC131" s="5" t="s">
        <v>106</v>
      </c>
      <c r="CD131" s="18" t="s">
        <v>106</v>
      </c>
      <c r="CE131" s="18" t="s">
        <v>106</v>
      </c>
      <c r="CF131" s="18" t="s">
        <v>106</v>
      </c>
      <c r="CG131" s="18" t="s">
        <v>106</v>
      </c>
      <c r="CH131" s="18" t="s">
        <v>106</v>
      </c>
      <c r="CI131" s="18" t="s">
        <v>106</v>
      </c>
      <c r="CJ131" s="18" t="s">
        <v>106</v>
      </c>
      <c r="CK131" s="18" t="s">
        <v>106</v>
      </c>
      <c r="CL131" s="18" t="s">
        <v>106</v>
      </c>
      <c r="CM131" s="18" t="s">
        <v>106</v>
      </c>
      <c r="CN131" s="18" t="s">
        <v>106</v>
      </c>
      <c r="CO131" s="18" t="s">
        <v>106</v>
      </c>
      <c r="CP131" s="18" t="s">
        <v>106</v>
      </c>
      <c r="CQ131" s="18" t="s">
        <v>106</v>
      </c>
      <c r="CR131" s="18" t="s">
        <v>106</v>
      </c>
      <c r="CS131" s="18" t="s">
        <v>106</v>
      </c>
      <c r="CT131" s="113" t="s">
        <v>106</v>
      </c>
    </row>
    <row r="132" spans="1:98" x14ac:dyDescent="0.2">
      <c r="A132" s="50" t="s">
        <v>296</v>
      </c>
      <c r="B132" s="94" t="s">
        <v>97</v>
      </c>
      <c r="C132" s="29" t="s">
        <v>80</v>
      </c>
      <c r="D132" s="29" t="s">
        <v>348</v>
      </c>
      <c r="E132" s="15"/>
      <c r="F132" s="59"/>
      <c r="G132" s="55" t="s">
        <v>159</v>
      </c>
      <c r="H132" s="56">
        <v>2010</v>
      </c>
      <c r="I132" s="55" t="s">
        <v>61</v>
      </c>
      <c r="J132" s="55" t="s">
        <v>299</v>
      </c>
      <c r="K132" s="17">
        <v>0.36</v>
      </c>
      <c r="L132" s="5" t="s">
        <v>106</v>
      </c>
      <c r="M132" s="57">
        <v>2.2999999999999998</v>
      </c>
      <c r="N132" s="57">
        <v>6.8</v>
      </c>
      <c r="O132" s="57">
        <v>17</v>
      </c>
      <c r="P132" s="57">
        <v>15</v>
      </c>
      <c r="Q132" s="57">
        <v>31</v>
      </c>
      <c r="R132" s="57">
        <v>18</v>
      </c>
      <c r="S132" s="57">
        <v>8.9</v>
      </c>
      <c r="T132" s="5">
        <f t="shared" si="18"/>
        <v>99</v>
      </c>
      <c r="U132" s="18">
        <f t="shared" si="19"/>
        <v>1166.6666666666667</v>
      </c>
      <c r="V132" s="57">
        <v>1.0999999999999999E-2</v>
      </c>
      <c r="W132" s="57">
        <v>0.62</v>
      </c>
      <c r="X132" s="57">
        <v>0.16</v>
      </c>
      <c r="Y132" s="57">
        <v>0.1</v>
      </c>
      <c r="Z132" s="5" t="s">
        <v>106</v>
      </c>
      <c r="AA132" s="57">
        <v>0.04</v>
      </c>
      <c r="AB132" s="57">
        <v>2.5999999999999999E-2</v>
      </c>
      <c r="AC132" s="34" t="s">
        <v>106</v>
      </c>
      <c r="AD132" s="5" t="s">
        <v>106</v>
      </c>
      <c r="AE132" s="18">
        <f t="shared" si="15"/>
        <v>0.95700000000000007</v>
      </c>
      <c r="AF132" s="57" t="s">
        <v>133</v>
      </c>
      <c r="AG132" s="19" t="s">
        <v>106</v>
      </c>
      <c r="AH132" s="35">
        <f t="shared" si="12"/>
        <v>33.191489361702125</v>
      </c>
      <c r="AI132" s="18" t="s">
        <v>106</v>
      </c>
      <c r="AJ132" s="18" t="s">
        <v>106</v>
      </c>
      <c r="AK132" s="18" t="s">
        <v>106</v>
      </c>
      <c r="AL132" s="18" t="s">
        <v>106</v>
      </c>
      <c r="AM132" s="18" t="s">
        <v>106</v>
      </c>
      <c r="AN132" s="18" t="s">
        <v>106</v>
      </c>
      <c r="AO132" s="18" t="s">
        <v>106</v>
      </c>
      <c r="AP132" s="18" t="s">
        <v>106</v>
      </c>
      <c r="AQ132" s="18" t="s">
        <v>106</v>
      </c>
      <c r="AR132" s="18" t="s">
        <v>106</v>
      </c>
      <c r="AS132" s="18"/>
      <c r="AT132" s="18"/>
      <c r="AU132" s="18"/>
      <c r="AV132" s="18"/>
      <c r="AW132" s="18"/>
      <c r="AX132" s="117">
        <v>624</v>
      </c>
      <c r="AY132" s="18" t="s">
        <v>106</v>
      </c>
      <c r="AZ132" s="18" t="s">
        <v>106</v>
      </c>
      <c r="BA132" s="18" t="s">
        <v>106</v>
      </c>
      <c r="BB132" s="18" t="s">
        <v>106</v>
      </c>
      <c r="BC132" s="18" t="s">
        <v>106</v>
      </c>
      <c r="BD132" s="18" t="s">
        <v>106</v>
      </c>
      <c r="BE132" s="18" t="s">
        <v>106</v>
      </c>
      <c r="BF132" s="18" t="s">
        <v>106</v>
      </c>
      <c r="BG132" s="18" t="s">
        <v>106</v>
      </c>
      <c r="BH132" s="18" t="s">
        <v>106</v>
      </c>
      <c r="BI132" s="5" t="s">
        <v>106</v>
      </c>
      <c r="BJ132" s="45" t="s">
        <v>106</v>
      </c>
      <c r="BK132" s="45" t="s">
        <v>106</v>
      </c>
      <c r="BL132" s="45" t="s">
        <v>106</v>
      </c>
      <c r="BM132" s="45" t="s">
        <v>106</v>
      </c>
      <c r="BN132" s="45" t="s">
        <v>106</v>
      </c>
      <c r="BO132" s="45" t="s">
        <v>106</v>
      </c>
      <c r="BP132" s="45" t="s">
        <v>106</v>
      </c>
      <c r="BQ132" s="45" t="s">
        <v>106</v>
      </c>
      <c r="BR132" s="45" t="s">
        <v>106</v>
      </c>
      <c r="BS132" s="45" t="s">
        <v>106</v>
      </c>
      <c r="BT132" s="45" t="s">
        <v>106</v>
      </c>
      <c r="BU132" s="45" t="s">
        <v>106</v>
      </c>
      <c r="BV132" s="45" t="s">
        <v>106</v>
      </c>
      <c r="BW132" s="45" t="s">
        <v>106</v>
      </c>
      <c r="BX132" s="45" t="s">
        <v>106</v>
      </c>
      <c r="BY132" s="45" t="s">
        <v>106</v>
      </c>
      <c r="BZ132" s="45" t="s">
        <v>106</v>
      </c>
      <c r="CA132" s="45" t="s">
        <v>106</v>
      </c>
      <c r="CB132" s="45" t="s">
        <v>106</v>
      </c>
      <c r="CC132" s="5" t="s">
        <v>106</v>
      </c>
      <c r="CD132" s="18" t="s">
        <v>106</v>
      </c>
      <c r="CE132" s="18" t="s">
        <v>106</v>
      </c>
      <c r="CF132" s="18" t="s">
        <v>106</v>
      </c>
      <c r="CG132" s="18" t="s">
        <v>106</v>
      </c>
      <c r="CH132" s="18" t="s">
        <v>106</v>
      </c>
      <c r="CI132" s="18" t="s">
        <v>106</v>
      </c>
      <c r="CJ132" s="18" t="s">
        <v>106</v>
      </c>
      <c r="CK132" s="18" t="s">
        <v>106</v>
      </c>
      <c r="CL132" s="18" t="s">
        <v>106</v>
      </c>
      <c r="CM132" s="18" t="s">
        <v>106</v>
      </c>
      <c r="CN132" s="18" t="s">
        <v>106</v>
      </c>
      <c r="CO132" s="18" t="s">
        <v>106</v>
      </c>
      <c r="CP132" s="18" t="s">
        <v>106</v>
      </c>
      <c r="CQ132" s="18" t="s">
        <v>106</v>
      </c>
      <c r="CR132" s="18" t="s">
        <v>106</v>
      </c>
      <c r="CS132" s="18" t="s">
        <v>106</v>
      </c>
      <c r="CT132" s="113" t="s">
        <v>106</v>
      </c>
    </row>
    <row r="133" spans="1:98" x14ac:dyDescent="0.2">
      <c r="A133" s="50" t="s">
        <v>296</v>
      </c>
      <c r="B133" s="94" t="s">
        <v>97</v>
      </c>
      <c r="C133" s="29" t="s">
        <v>80</v>
      </c>
      <c r="D133" s="29" t="s">
        <v>348</v>
      </c>
      <c r="E133" s="15"/>
      <c r="F133" s="59"/>
      <c r="G133" s="55" t="s">
        <v>159</v>
      </c>
      <c r="H133" s="56">
        <v>2010</v>
      </c>
      <c r="I133" s="55" t="s">
        <v>61</v>
      </c>
      <c r="J133" s="55" t="s">
        <v>299</v>
      </c>
      <c r="K133" s="17">
        <v>0.38</v>
      </c>
      <c r="L133" s="5" t="s">
        <v>106</v>
      </c>
      <c r="M133" s="57">
        <v>1.7</v>
      </c>
      <c r="N133" s="57">
        <v>7.3</v>
      </c>
      <c r="O133" s="57">
        <v>13</v>
      </c>
      <c r="P133" s="57">
        <v>8.5</v>
      </c>
      <c r="Q133" s="57">
        <v>16</v>
      </c>
      <c r="R133" s="57">
        <v>11</v>
      </c>
      <c r="S133" s="57">
        <v>3.1</v>
      </c>
      <c r="T133" s="5">
        <f t="shared" si="18"/>
        <v>60.6</v>
      </c>
      <c r="U133" s="18">
        <f t="shared" si="19"/>
        <v>685.52631578947364</v>
      </c>
      <c r="V133" s="57">
        <v>1.2E-2</v>
      </c>
      <c r="W133" s="57">
        <v>0.37</v>
      </c>
      <c r="X133" s="57">
        <v>7.1999999999999995E-2</v>
      </c>
      <c r="Y133" s="57">
        <v>6.3E-2</v>
      </c>
      <c r="Z133" s="5" t="s">
        <v>106</v>
      </c>
      <c r="AA133" s="57">
        <v>1.6E-2</v>
      </c>
      <c r="AB133" s="57">
        <v>7.6E-3</v>
      </c>
      <c r="AC133" s="34" t="s">
        <v>106</v>
      </c>
      <c r="AD133" s="5" t="s">
        <v>106</v>
      </c>
      <c r="AE133" s="18">
        <f t="shared" si="15"/>
        <v>0.54060000000000008</v>
      </c>
      <c r="AF133" s="57" t="s">
        <v>133</v>
      </c>
      <c r="AG133" s="19" t="s">
        <v>106</v>
      </c>
      <c r="AH133" s="35">
        <f t="shared" si="12"/>
        <v>18.191489361702128</v>
      </c>
      <c r="AI133" s="18" t="s">
        <v>106</v>
      </c>
      <c r="AJ133" s="18" t="s">
        <v>106</v>
      </c>
      <c r="AK133" s="18" t="s">
        <v>106</v>
      </c>
      <c r="AL133" s="18" t="s">
        <v>106</v>
      </c>
      <c r="AM133" s="18" t="s">
        <v>106</v>
      </c>
      <c r="AN133" s="18" t="s">
        <v>106</v>
      </c>
      <c r="AO133" s="18" t="s">
        <v>106</v>
      </c>
      <c r="AP133" s="18" t="s">
        <v>106</v>
      </c>
      <c r="AQ133" s="18" t="s">
        <v>106</v>
      </c>
      <c r="AR133" s="18" t="s">
        <v>106</v>
      </c>
      <c r="AS133" s="18"/>
      <c r="AT133" s="18"/>
      <c r="AU133" s="18"/>
      <c r="AV133" s="18"/>
      <c r="AW133" s="18"/>
      <c r="AX133" s="117">
        <v>342</v>
      </c>
      <c r="AY133" s="18" t="s">
        <v>106</v>
      </c>
      <c r="AZ133" s="18" t="s">
        <v>106</v>
      </c>
      <c r="BA133" s="18" t="s">
        <v>106</v>
      </c>
      <c r="BB133" s="18" t="s">
        <v>106</v>
      </c>
      <c r="BC133" s="18" t="s">
        <v>106</v>
      </c>
      <c r="BD133" s="18" t="s">
        <v>106</v>
      </c>
      <c r="BE133" s="18" t="s">
        <v>106</v>
      </c>
      <c r="BF133" s="18" t="s">
        <v>106</v>
      </c>
      <c r="BG133" s="18" t="s">
        <v>106</v>
      </c>
      <c r="BH133" s="18" t="s">
        <v>106</v>
      </c>
      <c r="BI133" s="5" t="s">
        <v>106</v>
      </c>
      <c r="BJ133" s="45" t="s">
        <v>106</v>
      </c>
      <c r="BK133" s="45" t="s">
        <v>106</v>
      </c>
      <c r="BL133" s="45" t="s">
        <v>106</v>
      </c>
      <c r="BM133" s="45" t="s">
        <v>106</v>
      </c>
      <c r="BN133" s="45" t="s">
        <v>106</v>
      </c>
      <c r="BO133" s="45" t="s">
        <v>106</v>
      </c>
      <c r="BP133" s="45" t="s">
        <v>106</v>
      </c>
      <c r="BQ133" s="45" t="s">
        <v>106</v>
      </c>
      <c r="BR133" s="45" t="s">
        <v>106</v>
      </c>
      <c r="BS133" s="45" t="s">
        <v>106</v>
      </c>
      <c r="BT133" s="45" t="s">
        <v>106</v>
      </c>
      <c r="BU133" s="45" t="s">
        <v>106</v>
      </c>
      <c r="BV133" s="45" t="s">
        <v>106</v>
      </c>
      <c r="BW133" s="45" t="s">
        <v>106</v>
      </c>
      <c r="BX133" s="45" t="s">
        <v>106</v>
      </c>
      <c r="BY133" s="45" t="s">
        <v>106</v>
      </c>
      <c r="BZ133" s="45" t="s">
        <v>106</v>
      </c>
      <c r="CA133" s="45" t="s">
        <v>106</v>
      </c>
      <c r="CB133" s="45" t="s">
        <v>106</v>
      </c>
      <c r="CC133" s="5" t="s">
        <v>106</v>
      </c>
      <c r="CD133" s="18" t="s">
        <v>106</v>
      </c>
      <c r="CE133" s="18" t="s">
        <v>106</v>
      </c>
      <c r="CF133" s="18" t="s">
        <v>106</v>
      </c>
      <c r="CG133" s="18" t="s">
        <v>106</v>
      </c>
      <c r="CH133" s="18" t="s">
        <v>106</v>
      </c>
      <c r="CI133" s="18" t="s">
        <v>106</v>
      </c>
      <c r="CJ133" s="18" t="s">
        <v>106</v>
      </c>
      <c r="CK133" s="18" t="s">
        <v>106</v>
      </c>
      <c r="CL133" s="18" t="s">
        <v>106</v>
      </c>
      <c r="CM133" s="18" t="s">
        <v>106</v>
      </c>
      <c r="CN133" s="18" t="s">
        <v>106</v>
      </c>
      <c r="CO133" s="18" t="s">
        <v>106</v>
      </c>
      <c r="CP133" s="18" t="s">
        <v>106</v>
      </c>
      <c r="CQ133" s="18" t="s">
        <v>106</v>
      </c>
      <c r="CR133" s="18" t="s">
        <v>106</v>
      </c>
      <c r="CS133" s="18" t="s">
        <v>106</v>
      </c>
      <c r="CT133" s="113" t="s">
        <v>106</v>
      </c>
    </row>
    <row r="134" spans="1:98" x14ac:dyDescent="0.2">
      <c r="A134" s="50" t="s">
        <v>296</v>
      </c>
      <c r="B134" s="94" t="s">
        <v>97</v>
      </c>
      <c r="C134" s="29" t="s">
        <v>80</v>
      </c>
      <c r="D134" s="29" t="s">
        <v>348</v>
      </c>
      <c r="E134" s="15"/>
      <c r="F134" s="54"/>
      <c r="G134" s="55" t="s">
        <v>159</v>
      </c>
      <c r="H134" s="56">
        <v>2010</v>
      </c>
      <c r="I134" s="55" t="s">
        <v>61</v>
      </c>
      <c r="J134" s="55" t="s">
        <v>299</v>
      </c>
      <c r="K134" s="17">
        <v>0.3</v>
      </c>
      <c r="L134" s="5" t="s">
        <v>106</v>
      </c>
      <c r="M134" s="57">
        <v>2.2999999999999998</v>
      </c>
      <c r="N134" s="57">
        <v>6.7</v>
      </c>
      <c r="O134" s="57">
        <v>16</v>
      </c>
      <c r="P134" s="57">
        <v>14</v>
      </c>
      <c r="Q134" s="57">
        <v>29</v>
      </c>
      <c r="R134" s="57">
        <v>22</v>
      </c>
      <c r="S134" s="57">
        <v>6.4</v>
      </c>
      <c r="T134" s="5">
        <f t="shared" si="18"/>
        <v>96.4</v>
      </c>
      <c r="U134" s="18">
        <f t="shared" si="19"/>
        <v>1373.3333333333335</v>
      </c>
      <c r="V134" s="57">
        <v>8.8000000000000005E-3</v>
      </c>
      <c r="W134" s="57">
        <v>0.56999999999999995</v>
      </c>
      <c r="X134" s="57">
        <v>0.14000000000000001</v>
      </c>
      <c r="Y134" s="57">
        <v>0.19</v>
      </c>
      <c r="Z134" s="5" t="s">
        <v>106</v>
      </c>
      <c r="AA134" s="57">
        <v>2.3E-2</v>
      </c>
      <c r="AB134" s="57">
        <v>1.7999999999999999E-2</v>
      </c>
      <c r="AC134" s="34" t="s">
        <v>106</v>
      </c>
      <c r="AD134" s="5" t="s">
        <v>106</v>
      </c>
      <c r="AE134" s="18">
        <f t="shared" si="15"/>
        <v>0.94979999999999998</v>
      </c>
      <c r="AF134" s="57" t="s">
        <v>133</v>
      </c>
      <c r="AG134" s="19" t="s">
        <v>106</v>
      </c>
      <c r="AH134" s="35">
        <f t="shared" si="12"/>
        <v>39.521276595744681</v>
      </c>
      <c r="AI134" s="18" t="s">
        <v>106</v>
      </c>
      <c r="AJ134" s="18" t="s">
        <v>106</v>
      </c>
      <c r="AK134" s="18" t="s">
        <v>106</v>
      </c>
      <c r="AL134" s="18" t="s">
        <v>106</v>
      </c>
      <c r="AM134" s="18" t="s">
        <v>106</v>
      </c>
      <c r="AN134" s="18" t="s">
        <v>106</v>
      </c>
      <c r="AO134" s="18" t="s">
        <v>106</v>
      </c>
      <c r="AP134" s="18" t="s">
        <v>106</v>
      </c>
      <c r="AQ134" s="18" t="s">
        <v>106</v>
      </c>
      <c r="AR134" s="18" t="s">
        <v>106</v>
      </c>
      <c r="AS134" s="18"/>
      <c r="AT134" s="18"/>
      <c r="AU134" s="18"/>
      <c r="AV134" s="18"/>
      <c r="AW134" s="18"/>
      <c r="AX134" s="117">
        <v>743</v>
      </c>
      <c r="AY134" s="18" t="s">
        <v>106</v>
      </c>
      <c r="AZ134" s="18" t="s">
        <v>106</v>
      </c>
      <c r="BA134" s="18" t="s">
        <v>106</v>
      </c>
      <c r="BB134" s="18" t="s">
        <v>106</v>
      </c>
      <c r="BC134" s="18" t="s">
        <v>106</v>
      </c>
      <c r="BD134" s="18" t="s">
        <v>106</v>
      </c>
      <c r="BE134" s="18" t="s">
        <v>106</v>
      </c>
      <c r="BF134" s="18" t="s">
        <v>106</v>
      </c>
      <c r="BG134" s="18" t="s">
        <v>106</v>
      </c>
      <c r="BH134" s="18" t="s">
        <v>106</v>
      </c>
      <c r="BI134" s="5" t="s">
        <v>106</v>
      </c>
      <c r="BJ134" s="45" t="s">
        <v>106</v>
      </c>
      <c r="BK134" s="45" t="s">
        <v>106</v>
      </c>
      <c r="BL134" s="45" t="s">
        <v>106</v>
      </c>
      <c r="BM134" s="45" t="s">
        <v>106</v>
      </c>
      <c r="BN134" s="45" t="s">
        <v>106</v>
      </c>
      <c r="BO134" s="45" t="s">
        <v>106</v>
      </c>
      <c r="BP134" s="45" t="s">
        <v>106</v>
      </c>
      <c r="BQ134" s="45" t="s">
        <v>106</v>
      </c>
      <c r="BR134" s="45" t="s">
        <v>106</v>
      </c>
      <c r="BS134" s="45" t="s">
        <v>106</v>
      </c>
      <c r="BT134" s="45" t="s">
        <v>106</v>
      </c>
      <c r="BU134" s="45" t="s">
        <v>106</v>
      </c>
      <c r="BV134" s="45" t="s">
        <v>106</v>
      </c>
      <c r="BW134" s="45" t="s">
        <v>106</v>
      </c>
      <c r="BX134" s="45" t="s">
        <v>106</v>
      </c>
      <c r="BY134" s="45" t="s">
        <v>106</v>
      </c>
      <c r="BZ134" s="45" t="s">
        <v>106</v>
      </c>
      <c r="CA134" s="45" t="s">
        <v>106</v>
      </c>
      <c r="CB134" s="45" t="s">
        <v>106</v>
      </c>
      <c r="CC134" s="5" t="s">
        <v>106</v>
      </c>
      <c r="CD134" s="18" t="s">
        <v>106</v>
      </c>
      <c r="CE134" s="18" t="s">
        <v>106</v>
      </c>
      <c r="CF134" s="18" t="s">
        <v>106</v>
      </c>
      <c r="CG134" s="18" t="s">
        <v>106</v>
      </c>
      <c r="CH134" s="18" t="s">
        <v>106</v>
      </c>
      <c r="CI134" s="18" t="s">
        <v>106</v>
      </c>
      <c r="CJ134" s="18" t="s">
        <v>106</v>
      </c>
      <c r="CK134" s="18" t="s">
        <v>106</v>
      </c>
      <c r="CL134" s="18" t="s">
        <v>106</v>
      </c>
      <c r="CM134" s="18" t="s">
        <v>106</v>
      </c>
      <c r="CN134" s="18" t="s">
        <v>106</v>
      </c>
      <c r="CO134" s="18" t="s">
        <v>106</v>
      </c>
      <c r="CP134" s="18" t="s">
        <v>106</v>
      </c>
      <c r="CQ134" s="18" t="s">
        <v>106</v>
      </c>
      <c r="CR134" s="18" t="s">
        <v>106</v>
      </c>
      <c r="CS134" s="18" t="s">
        <v>106</v>
      </c>
      <c r="CT134" s="113" t="s">
        <v>106</v>
      </c>
    </row>
    <row r="135" spans="1:98" x14ac:dyDescent="0.2">
      <c r="A135" s="50" t="s">
        <v>296</v>
      </c>
      <c r="B135" s="94" t="s">
        <v>97</v>
      </c>
      <c r="C135" s="29" t="s">
        <v>80</v>
      </c>
      <c r="D135" s="29" t="s">
        <v>348</v>
      </c>
      <c r="E135" s="15"/>
      <c r="F135" s="59"/>
      <c r="G135" s="55" t="s">
        <v>159</v>
      </c>
      <c r="H135" s="56">
        <v>2010</v>
      </c>
      <c r="I135" s="55" t="s">
        <v>61</v>
      </c>
      <c r="J135" s="55" t="s">
        <v>299</v>
      </c>
      <c r="K135" s="17">
        <v>0.38</v>
      </c>
      <c r="L135" s="5" t="s">
        <v>106</v>
      </c>
      <c r="M135" s="57">
        <v>2.2000000000000002</v>
      </c>
      <c r="N135" s="57">
        <v>7.2</v>
      </c>
      <c r="O135" s="57">
        <v>14</v>
      </c>
      <c r="P135" s="57">
        <v>11</v>
      </c>
      <c r="Q135" s="57">
        <v>16</v>
      </c>
      <c r="R135" s="57">
        <v>12</v>
      </c>
      <c r="S135" s="57">
        <v>4.5</v>
      </c>
      <c r="T135" s="5">
        <f t="shared" si="18"/>
        <v>66.900000000000006</v>
      </c>
      <c r="U135" s="18">
        <f t="shared" si="19"/>
        <v>735.52631578947364</v>
      </c>
      <c r="V135" s="57">
        <v>7.4999999999999997E-3</v>
      </c>
      <c r="W135" s="57">
        <v>0.39</v>
      </c>
      <c r="X135" s="57">
        <v>0.1</v>
      </c>
      <c r="Y135" s="57">
        <v>0.17</v>
      </c>
      <c r="Z135" s="5" t="s">
        <v>106</v>
      </c>
      <c r="AA135" s="57">
        <v>0.03</v>
      </c>
      <c r="AB135" s="57">
        <v>1.6E-2</v>
      </c>
      <c r="AC135" s="34" t="s">
        <v>106</v>
      </c>
      <c r="AD135" s="5" t="s">
        <v>106</v>
      </c>
      <c r="AE135" s="18">
        <f t="shared" si="15"/>
        <v>0.71350000000000002</v>
      </c>
      <c r="AF135" s="57">
        <v>0.79</v>
      </c>
      <c r="AG135" s="19" t="s">
        <v>106</v>
      </c>
      <c r="AH135" s="35">
        <f t="shared" si="12"/>
        <v>12.712765957446807</v>
      </c>
      <c r="AI135" s="18" t="s">
        <v>106</v>
      </c>
      <c r="AJ135" s="18" t="s">
        <v>106</v>
      </c>
      <c r="AK135" s="18" t="s">
        <v>106</v>
      </c>
      <c r="AL135" s="18" t="s">
        <v>106</v>
      </c>
      <c r="AM135" s="18" t="s">
        <v>106</v>
      </c>
      <c r="AN135" s="18" t="s">
        <v>106</v>
      </c>
      <c r="AO135" s="18" t="s">
        <v>106</v>
      </c>
      <c r="AP135" s="18" t="s">
        <v>106</v>
      </c>
      <c r="AQ135" s="18" t="s">
        <v>106</v>
      </c>
      <c r="AR135" s="18" t="s">
        <v>106</v>
      </c>
      <c r="AS135" s="18"/>
      <c r="AT135" s="18"/>
      <c r="AU135" s="18"/>
      <c r="AV135" s="18"/>
      <c r="AW135" s="18"/>
      <c r="AX135" s="117">
        <v>239</v>
      </c>
      <c r="AY135" s="18" t="s">
        <v>106</v>
      </c>
      <c r="AZ135" s="18" t="s">
        <v>106</v>
      </c>
      <c r="BA135" s="18" t="s">
        <v>106</v>
      </c>
      <c r="BB135" s="18" t="s">
        <v>106</v>
      </c>
      <c r="BC135" s="18" t="s">
        <v>106</v>
      </c>
      <c r="BD135" s="18" t="s">
        <v>106</v>
      </c>
      <c r="BE135" s="18" t="s">
        <v>106</v>
      </c>
      <c r="BF135" s="18" t="s">
        <v>106</v>
      </c>
      <c r="BG135" s="18" t="s">
        <v>106</v>
      </c>
      <c r="BH135" s="18" t="s">
        <v>106</v>
      </c>
      <c r="BI135" s="5" t="s">
        <v>106</v>
      </c>
      <c r="BJ135" s="45" t="s">
        <v>106</v>
      </c>
      <c r="BK135" s="45" t="s">
        <v>106</v>
      </c>
      <c r="BL135" s="45" t="s">
        <v>106</v>
      </c>
      <c r="BM135" s="45" t="s">
        <v>106</v>
      </c>
      <c r="BN135" s="45" t="s">
        <v>106</v>
      </c>
      <c r="BO135" s="45" t="s">
        <v>106</v>
      </c>
      <c r="BP135" s="45" t="s">
        <v>106</v>
      </c>
      <c r="BQ135" s="45" t="s">
        <v>106</v>
      </c>
      <c r="BR135" s="45" t="s">
        <v>106</v>
      </c>
      <c r="BS135" s="45" t="s">
        <v>106</v>
      </c>
      <c r="BT135" s="45" t="s">
        <v>106</v>
      </c>
      <c r="BU135" s="45" t="s">
        <v>106</v>
      </c>
      <c r="BV135" s="45" t="s">
        <v>106</v>
      </c>
      <c r="BW135" s="45" t="s">
        <v>106</v>
      </c>
      <c r="BX135" s="45" t="s">
        <v>106</v>
      </c>
      <c r="BY135" s="45" t="s">
        <v>106</v>
      </c>
      <c r="BZ135" s="45" t="s">
        <v>106</v>
      </c>
      <c r="CA135" s="45" t="s">
        <v>106</v>
      </c>
      <c r="CB135" s="45" t="s">
        <v>106</v>
      </c>
      <c r="CC135" s="5" t="s">
        <v>106</v>
      </c>
      <c r="CD135" s="18" t="s">
        <v>106</v>
      </c>
      <c r="CE135" s="18" t="s">
        <v>106</v>
      </c>
      <c r="CF135" s="18" t="s">
        <v>106</v>
      </c>
      <c r="CG135" s="18" t="s">
        <v>106</v>
      </c>
      <c r="CH135" s="18" t="s">
        <v>106</v>
      </c>
      <c r="CI135" s="18" t="s">
        <v>106</v>
      </c>
      <c r="CJ135" s="18" t="s">
        <v>106</v>
      </c>
      <c r="CK135" s="18" t="s">
        <v>106</v>
      </c>
      <c r="CL135" s="18" t="s">
        <v>106</v>
      </c>
      <c r="CM135" s="18" t="s">
        <v>106</v>
      </c>
      <c r="CN135" s="18" t="s">
        <v>106</v>
      </c>
      <c r="CO135" s="18" t="s">
        <v>106</v>
      </c>
      <c r="CP135" s="18" t="s">
        <v>106</v>
      </c>
      <c r="CQ135" s="18" t="s">
        <v>106</v>
      </c>
      <c r="CR135" s="18" t="s">
        <v>106</v>
      </c>
      <c r="CS135" s="18" t="s">
        <v>106</v>
      </c>
      <c r="CT135" s="113" t="s">
        <v>106</v>
      </c>
    </row>
    <row r="136" spans="1:98" ht="15" thickBot="1" x14ac:dyDescent="0.25">
      <c r="A136" s="61" t="s">
        <v>296</v>
      </c>
      <c r="B136" s="95" t="s">
        <v>97</v>
      </c>
      <c r="C136" s="62" t="s">
        <v>80</v>
      </c>
      <c r="D136" s="62" t="s">
        <v>348</v>
      </c>
      <c r="E136" s="21"/>
      <c r="F136" s="63"/>
      <c r="G136" s="64" t="s">
        <v>159</v>
      </c>
      <c r="H136" s="65">
        <v>2010</v>
      </c>
      <c r="I136" s="64" t="s">
        <v>61</v>
      </c>
      <c r="J136" s="64" t="s">
        <v>299</v>
      </c>
      <c r="K136" s="23">
        <v>0.72</v>
      </c>
      <c r="L136" s="24" t="s">
        <v>106</v>
      </c>
      <c r="M136" s="66">
        <v>6.6</v>
      </c>
      <c r="N136" s="66">
        <v>13</v>
      </c>
      <c r="O136" s="66">
        <v>28</v>
      </c>
      <c r="P136" s="66">
        <v>32</v>
      </c>
      <c r="Q136" s="66">
        <v>56</v>
      </c>
      <c r="R136" s="66">
        <v>45</v>
      </c>
      <c r="S136" s="66">
        <v>14</v>
      </c>
      <c r="T136" s="24">
        <f t="shared" si="18"/>
        <v>194.6</v>
      </c>
      <c r="U136" s="26">
        <f>SUM(M136,N136,O136,Q136,R136,S136)*(5/7.2)</f>
        <v>112.91666666666666</v>
      </c>
      <c r="V136" s="66">
        <v>1.2999999999999999E-2</v>
      </c>
      <c r="W136" s="66">
        <v>1.3</v>
      </c>
      <c r="X136" s="66">
        <v>0.4</v>
      </c>
      <c r="Y136" s="66">
        <v>0.25</v>
      </c>
      <c r="Z136" s="24" t="s">
        <v>106</v>
      </c>
      <c r="AA136" s="66">
        <v>0.05</v>
      </c>
      <c r="AB136" s="66">
        <v>3.2000000000000001E-2</v>
      </c>
      <c r="AC136" s="67" t="s">
        <v>106</v>
      </c>
      <c r="AD136" s="24" t="s">
        <v>106</v>
      </c>
      <c r="AE136" s="26">
        <f t="shared" si="15"/>
        <v>2.0449999999999999</v>
      </c>
      <c r="AF136" s="66">
        <v>0.79</v>
      </c>
      <c r="AG136" s="25" t="s">
        <v>106</v>
      </c>
      <c r="AH136" s="35">
        <f t="shared" si="12"/>
        <v>8.4574468085106371</v>
      </c>
      <c r="AI136" s="26" t="s">
        <v>106</v>
      </c>
      <c r="AJ136" s="26" t="s">
        <v>106</v>
      </c>
      <c r="AK136" s="26" t="s">
        <v>106</v>
      </c>
      <c r="AL136" s="26" t="s">
        <v>106</v>
      </c>
      <c r="AM136" s="26" t="s">
        <v>106</v>
      </c>
      <c r="AN136" s="26" t="s">
        <v>106</v>
      </c>
      <c r="AO136" s="26" t="s">
        <v>106</v>
      </c>
      <c r="AP136" s="26" t="s">
        <v>106</v>
      </c>
      <c r="AQ136" s="26" t="s">
        <v>106</v>
      </c>
      <c r="AR136" s="26" t="s">
        <v>106</v>
      </c>
      <c r="AS136" s="18"/>
      <c r="AT136" s="18"/>
      <c r="AU136" s="18"/>
      <c r="AV136" s="18"/>
      <c r="AW136" s="18"/>
      <c r="AX136" s="117">
        <v>159</v>
      </c>
      <c r="AY136" s="26" t="s">
        <v>106</v>
      </c>
      <c r="AZ136" s="26" t="s">
        <v>106</v>
      </c>
      <c r="BA136" s="26" t="s">
        <v>106</v>
      </c>
      <c r="BB136" s="26" t="s">
        <v>106</v>
      </c>
      <c r="BC136" s="26" t="s">
        <v>106</v>
      </c>
      <c r="BD136" s="26" t="s">
        <v>106</v>
      </c>
      <c r="BE136" s="26" t="s">
        <v>106</v>
      </c>
      <c r="BF136" s="26" t="s">
        <v>106</v>
      </c>
      <c r="BG136" s="26" t="s">
        <v>106</v>
      </c>
      <c r="BH136" s="26" t="s">
        <v>106</v>
      </c>
      <c r="BI136" s="24" t="s">
        <v>106</v>
      </c>
      <c r="BJ136" s="68" t="s">
        <v>106</v>
      </c>
      <c r="BK136" s="68" t="s">
        <v>106</v>
      </c>
      <c r="BL136" s="68" t="s">
        <v>106</v>
      </c>
      <c r="BM136" s="68" t="s">
        <v>106</v>
      </c>
      <c r="BN136" s="68" t="s">
        <v>106</v>
      </c>
      <c r="BO136" s="68" t="s">
        <v>106</v>
      </c>
      <c r="BP136" s="68" t="s">
        <v>106</v>
      </c>
      <c r="BQ136" s="68" t="s">
        <v>106</v>
      </c>
      <c r="BR136" s="68" t="s">
        <v>106</v>
      </c>
      <c r="BS136" s="68" t="s">
        <v>106</v>
      </c>
      <c r="BT136" s="68" t="s">
        <v>106</v>
      </c>
      <c r="BU136" s="68" t="s">
        <v>106</v>
      </c>
      <c r="BV136" s="68" t="s">
        <v>106</v>
      </c>
      <c r="BW136" s="68" t="s">
        <v>106</v>
      </c>
      <c r="BX136" s="68" t="s">
        <v>106</v>
      </c>
      <c r="BY136" s="68" t="s">
        <v>106</v>
      </c>
      <c r="BZ136" s="68" t="s">
        <v>106</v>
      </c>
      <c r="CA136" s="68" t="s">
        <v>106</v>
      </c>
      <c r="CB136" s="68" t="s">
        <v>106</v>
      </c>
      <c r="CC136" s="24" t="s">
        <v>106</v>
      </c>
      <c r="CD136" s="26" t="s">
        <v>106</v>
      </c>
      <c r="CE136" s="26" t="s">
        <v>106</v>
      </c>
      <c r="CF136" s="26" t="s">
        <v>106</v>
      </c>
      <c r="CG136" s="26" t="s">
        <v>106</v>
      </c>
      <c r="CH136" s="26" t="s">
        <v>106</v>
      </c>
      <c r="CI136" s="26" t="s">
        <v>106</v>
      </c>
      <c r="CJ136" s="26" t="s">
        <v>106</v>
      </c>
      <c r="CK136" s="26" t="s">
        <v>106</v>
      </c>
      <c r="CL136" s="26" t="s">
        <v>106</v>
      </c>
      <c r="CM136" s="26" t="s">
        <v>106</v>
      </c>
      <c r="CN136" s="26" t="s">
        <v>106</v>
      </c>
      <c r="CO136" s="26" t="s">
        <v>106</v>
      </c>
      <c r="CP136" s="26" t="s">
        <v>106</v>
      </c>
      <c r="CQ136" s="26" t="s">
        <v>106</v>
      </c>
      <c r="CR136" s="26" t="s">
        <v>106</v>
      </c>
      <c r="CS136" s="26" t="s">
        <v>106</v>
      </c>
      <c r="CT136" s="116" t="s">
        <v>106</v>
      </c>
    </row>
    <row r="137" spans="1:98" x14ac:dyDescent="0.2">
      <c r="B137" s="70"/>
      <c r="C137" s="70"/>
      <c r="D137" s="70"/>
      <c r="E137" s="71"/>
      <c r="F137" s="58"/>
      <c r="G137" s="72"/>
      <c r="H137" s="57"/>
      <c r="I137" s="73"/>
      <c r="J137" s="73"/>
      <c r="K137" s="74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"/>
      <c r="AD137" s="57"/>
      <c r="AE137" s="5"/>
      <c r="AF137" s="57"/>
      <c r="AH137" s="58"/>
      <c r="AI137" s="18"/>
      <c r="AJ137" s="18"/>
      <c r="AK137" s="5"/>
      <c r="AL137" s="57"/>
      <c r="AM137" s="57"/>
      <c r="AN137" s="5"/>
      <c r="AO137" s="5"/>
      <c r="AP137" s="18"/>
      <c r="AQ137" s="5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</row>
    <row r="138" spans="1:98" x14ac:dyDescent="0.2">
      <c r="B138" s="75"/>
      <c r="C138" s="75"/>
      <c r="D138" s="75"/>
      <c r="E138" s="76"/>
      <c r="F138" s="77"/>
      <c r="G138" s="78"/>
      <c r="H138" s="79"/>
      <c r="I138" s="80"/>
      <c r="J138" s="80"/>
      <c r="K138" s="81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D138" s="79"/>
      <c r="AE138" s="45"/>
      <c r="AF138" s="79"/>
      <c r="AH138" s="77"/>
      <c r="AI138" s="18"/>
      <c r="AJ138" s="18"/>
      <c r="AL138" s="79"/>
      <c r="AM138" s="79"/>
      <c r="AP138" s="18"/>
      <c r="AR138" s="18"/>
      <c r="AS138" s="18"/>
      <c r="AT138" s="18"/>
      <c r="AU138" s="18"/>
      <c r="AV138" s="18"/>
      <c r="AW138" s="18"/>
      <c r="AX138" s="18"/>
      <c r="BI138" s="45"/>
      <c r="BT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</row>
    <row r="139" spans="1:98" x14ac:dyDescent="0.2">
      <c r="B139" s="82"/>
      <c r="C139" s="82"/>
      <c r="D139" s="82"/>
      <c r="E139" s="83"/>
      <c r="F139" s="84"/>
      <c r="G139" s="78"/>
      <c r="H139" s="85"/>
      <c r="I139" s="78"/>
      <c r="J139" s="78"/>
      <c r="K139" s="81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D139" s="79"/>
      <c r="AE139" s="45"/>
      <c r="AF139" s="79"/>
      <c r="AH139" s="77"/>
      <c r="AI139" s="18"/>
      <c r="AJ139" s="18"/>
      <c r="AL139" s="79"/>
      <c r="AM139" s="79"/>
      <c r="AP139" s="18"/>
      <c r="AR139" s="18"/>
      <c r="AS139" s="18"/>
      <c r="AT139" s="18"/>
      <c r="AU139" s="18"/>
      <c r="AV139" s="18"/>
      <c r="AW139" s="18"/>
      <c r="AX139" s="18"/>
      <c r="BI139" s="45"/>
      <c r="BT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</row>
    <row r="140" spans="1:98" x14ac:dyDescent="0.2">
      <c r="B140" s="82"/>
      <c r="C140" s="82"/>
      <c r="D140" s="82"/>
      <c r="E140" s="83"/>
      <c r="F140" s="84"/>
      <c r="G140" s="78"/>
      <c r="H140" s="85"/>
      <c r="I140" s="78"/>
      <c r="J140" s="78"/>
      <c r="K140" s="81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D140" s="79"/>
      <c r="AE140" s="45"/>
      <c r="AF140" s="79"/>
      <c r="AH140" s="77"/>
      <c r="AI140" s="18"/>
      <c r="AJ140" s="18"/>
      <c r="AL140" s="79"/>
      <c r="AM140" s="79"/>
      <c r="AP140" s="18"/>
      <c r="AR140" s="18"/>
      <c r="AS140" s="18"/>
      <c r="AT140" s="18"/>
      <c r="AU140" s="18"/>
      <c r="AV140" s="18"/>
      <c r="AW140" s="18"/>
      <c r="AX140" s="18"/>
      <c r="BI140" s="45"/>
      <c r="BT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</row>
    <row r="141" spans="1:98" x14ac:dyDescent="0.2">
      <c r="B141" s="82"/>
      <c r="C141" s="82"/>
      <c r="D141" s="82"/>
      <c r="E141" s="83"/>
      <c r="F141" s="84"/>
      <c r="G141" s="78"/>
      <c r="H141" s="85"/>
      <c r="I141" s="78"/>
      <c r="J141" s="78"/>
      <c r="K141" s="81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D141" s="79"/>
      <c r="AE141" s="45"/>
      <c r="AH141" s="77"/>
      <c r="AI141" s="18"/>
      <c r="AJ141" s="18"/>
      <c r="AL141" s="79"/>
      <c r="AM141" s="79"/>
      <c r="AP141" s="18"/>
      <c r="AR141" s="18"/>
      <c r="AS141" s="18"/>
      <c r="AT141" s="18"/>
      <c r="AU141" s="18"/>
      <c r="AV141" s="18"/>
      <c r="AW141" s="18"/>
      <c r="AX141" s="18"/>
      <c r="BI141" s="45"/>
      <c r="BT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</row>
    <row r="142" spans="1:98" x14ac:dyDescent="0.2">
      <c r="B142" s="82"/>
      <c r="C142" s="82"/>
      <c r="D142" s="82"/>
      <c r="E142" s="83"/>
      <c r="F142" s="84"/>
      <c r="G142" s="78"/>
      <c r="H142" s="85"/>
      <c r="I142" s="86"/>
      <c r="J142" s="86"/>
      <c r="K142" s="81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D142" s="79"/>
      <c r="AE142" s="45"/>
      <c r="AG142" s="77"/>
      <c r="AH142" s="77"/>
      <c r="AI142" s="18"/>
      <c r="AJ142" s="18"/>
      <c r="AL142" s="79"/>
      <c r="AM142" s="79"/>
      <c r="AP142" s="18"/>
      <c r="AR142" s="18"/>
      <c r="AS142" s="18"/>
      <c r="AT142" s="18"/>
      <c r="AU142" s="18"/>
      <c r="AV142" s="18"/>
      <c r="AW142" s="18"/>
      <c r="AX142" s="18"/>
      <c r="BI142" s="45"/>
      <c r="BT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</row>
    <row r="143" spans="1:98" x14ac:dyDescent="0.2">
      <c r="B143" s="82"/>
      <c r="C143" s="82"/>
      <c r="D143" s="82"/>
      <c r="E143" s="83"/>
      <c r="F143" s="84"/>
      <c r="G143" s="78"/>
      <c r="H143" s="85"/>
      <c r="I143" s="86"/>
      <c r="J143" s="86"/>
      <c r="K143" s="81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D143" s="79"/>
      <c r="AE143" s="45"/>
      <c r="AG143" s="77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18"/>
      <c r="BI143" s="45"/>
      <c r="BT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</row>
    <row r="144" spans="1:98" x14ac:dyDescent="0.2">
      <c r="B144" s="82"/>
      <c r="C144" s="82"/>
      <c r="D144" s="82"/>
      <c r="E144" s="83"/>
      <c r="F144" s="84"/>
      <c r="G144" s="78"/>
      <c r="H144" s="85"/>
      <c r="I144" s="86"/>
      <c r="J144" s="86"/>
      <c r="K144" s="81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D144" s="79"/>
      <c r="AE144" s="45"/>
      <c r="AG144" s="77"/>
      <c r="AH144" s="77"/>
      <c r="AI144" s="18"/>
      <c r="AJ144" s="18"/>
      <c r="AL144" s="79"/>
      <c r="AM144" s="79"/>
      <c r="AP144" s="18"/>
      <c r="AR144" s="18"/>
      <c r="AS144" s="18"/>
      <c r="AT144" s="18"/>
      <c r="AU144" s="18"/>
      <c r="AV144" s="18"/>
      <c r="AW144" s="18"/>
      <c r="AX144" s="18"/>
      <c r="BI144" s="45"/>
      <c r="BT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</row>
    <row r="145" spans="2:101" x14ac:dyDescent="0.2">
      <c r="B145" s="82"/>
      <c r="C145" s="82"/>
      <c r="D145" s="82"/>
      <c r="E145" s="83"/>
      <c r="F145" s="84"/>
      <c r="G145" s="78"/>
      <c r="H145" s="85"/>
      <c r="I145" s="86"/>
      <c r="J145" s="86"/>
      <c r="K145" s="81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D145" s="79"/>
      <c r="AE145" s="45"/>
      <c r="AG145" s="77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69"/>
      <c r="AY145" s="69"/>
      <c r="AZ145" s="69"/>
      <c r="BA145" s="69"/>
      <c r="BB145" s="69"/>
      <c r="BI145" s="45"/>
      <c r="BW145" s="18"/>
      <c r="CC145" s="45"/>
      <c r="CD145" s="45"/>
      <c r="CE145" s="45"/>
      <c r="CF145" s="5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</row>
    <row r="146" spans="2:101" x14ac:dyDescent="0.2">
      <c r="B146" s="82"/>
      <c r="C146" s="82"/>
      <c r="D146" s="82"/>
      <c r="E146" s="83"/>
      <c r="F146" s="84"/>
      <c r="G146" s="78"/>
      <c r="H146" s="85"/>
      <c r="I146" s="86"/>
      <c r="J146" s="86"/>
      <c r="K146" s="81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D146" s="79"/>
      <c r="AE146" s="45"/>
      <c r="AG146" s="7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69"/>
      <c r="AY146" s="69"/>
      <c r="AZ146" s="69"/>
      <c r="BA146" s="69"/>
      <c r="BB146" s="69"/>
      <c r="BI146" s="45"/>
      <c r="BW146" s="18"/>
      <c r="CC146" s="45"/>
      <c r="CD146" s="45"/>
      <c r="CE146" s="45"/>
      <c r="CF146" s="5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</row>
    <row r="147" spans="2:101" x14ac:dyDescent="0.2">
      <c r="B147" s="82"/>
      <c r="C147" s="82"/>
      <c r="D147" s="82"/>
      <c r="E147" s="83"/>
      <c r="F147" s="84"/>
      <c r="G147" s="87"/>
      <c r="H147" s="85"/>
      <c r="I147" s="86"/>
      <c r="J147" s="86"/>
      <c r="K147" s="81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D147" s="79"/>
      <c r="AE147" s="45"/>
      <c r="AG147" s="122"/>
      <c r="AH147" s="128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69"/>
      <c r="AY147" s="69"/>
      <c r="AZ147" s="69"/>
      <c r="BA147" s="69"/>
      <c r="BB147" s="69"/>
      <c r="BI147" s="45"/>
      <c r="BW147" s="18"/>
      <c r="CC147" s="45"/>
      <c r="CD147" s="45"/>
      <c r="CE147" s="45"/>
      <c r="CF147" s="5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</row>
    <row r="148" spans="2:101" x14ac:dyDescent="0.2">
      <c r="B148" s="82"/>
      <c r="C148" s="82"/>
      <c r="D148" s="82"/>
      <c r="E148" s="83"/>
      <c r="F148" s="84"/>
      <c r="G148" s="87"/>
      <c r="H148" s="85"/>
      <c r="K148" s="81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D148" s="79"/>
      <c r="AE148" s="45"/>
      <c r="AG148" s="122"/>
      <c r="AH148" s="130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69"/>
      <c r="AY148" s="69"/>
      <c r="AZ148" s="69"/>
      <c r="BA148" s="69"/>
      <c r="BB148" s="69"/>
      <c r="BI148" s="45"/>
      <c r="BW148" s="18"/>
      <c r="CC148" s="45"/>
      <c r="CD148" s="45"/>
      <c r="CE148" s="45"/>
      <c r="CF148" s="5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</row>
    <row r="149" spans="2:101" x14ac:dyDescent="0.2">
      <c r="B149" s="82"/>
      <c r="C149" s="82"/>
      <c r="D149" s="82"/>
      <c r="E149" s="83"/>
      <c r="F149" s="84"/>
      <c r="G149" s="87"/>
      <c r="H149" s="85"/>
      <c r="K149" s="81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D149" s="79"/>
      <c r="AE149" s="45"/>
      <c r="AG149" s="122"/>
      <c r="AH149" s="130"/>
      <c r="AI149" s="129"/>
      <c r="AJ149" s="129"/>
      <c r="AK149" s="129"/>
      <c r="AL149" s="129"/>
      <c r="AM149" s="129"/>
      <c r="AN149" s="128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69"/>
      <c r="AY149" s="69"/>
      <c r="AZ149" s="69"/>
      <c r="BA149" s="69"/>
      <c r="BB149" s="69"/>
      <c r="BI149" s="45"/>
      <c r="BW149" s="18"/>
      <c r="CC149" s="45"/>
      <c r="CD149" s="45"/>
      <c r="CE149" s="45"/>
      <c r="CF149" s="5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</row>
    <row r="150" spans="2:101" x14ac:dyDescent="0.2">
      <c r="B150" s="82"/>
      <c r="C150" s="82"/>
      <c r="D150" s="82"/>
      <c r="E150" s="83"/>
      <c r="F150" s="84"/>
      <c r="G150" s="87"/>
      <c r="H150" s="85"/>
      <c r="I150" s="86"/>
      <c r="J150" s="86"/>
      <c r="K150" s="81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D150" s="79"/>
      <c r="AE150" s="45"/>
      <c r="AG150" s="122"/>
      <c r="AH150" s="130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69"/>
      <c r="AY150" s="69"/>
      <c r="AZ150" s="69"/>
      <c r="BA150" s="69"/>
      <c r="BB150" s="69"/>
      <c r="BI150" s="45"/>
      <c r="BW150" s="18"/>
      <c r="CC150" s="45"/>
      <c r="CD150" s="45"/>
      <c r="CE150" s="45"/>
      <c r="CF150" s="5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</row>
    <row r="151" spans="2:101" x14ac:dyDescent="0.2">
      <c r="B151" s="82"/>
      <c r="C151" s="82"/>
      <c r="D151" s="82"/>
      <c r="E151" s="83"/>
      <c r="F151" s="84"/>
      <c r="G151" s="78"/>
      <c r="H151" s="85"/>
      <c r="I151" s="86"/>
      <c r="J151" s="86"/>
      <c r="K151" s="81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D151" s="79"/>
      <c r="AE151" s="45"/>
      <c r="AG151" s="122"/>
      <c r="AH151" s="130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69"/>
      <c r="AY151" s="69"/>
      <c r="AZ151" s="69"/>
      <c r="BA151" s="69"/>
      <c r="BB151" s="69"/>
      <c r="BI151" s="45"/>
      <c r="BW151" s="18"/>
      <c r="CC151" s="45"/>
      <c r="CD151" s="45"/>
      <c r="CE151" s="45"/>
      <c r="CF151" s="5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</row>
    <row r="152" spans="2:101" x14ac:dyDescent="0.2">
      <c r="B152" s="82"/>
      <c r="C152" s="82"/>
      <c r="D152" s="82"/>
      <c r="E152" s="83"/>
      <c r="F152" s="84"/>
      <c r="G152" s="87"/>
      <c r="H152" s="85"/>
      <c r="I152" s="86"/>
      <c r="J152" s="86"/>
      <c r="K152" s="81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D152" s="79"/>
      <c r="AE152" s="45"/>
      <c r="AG152" s="122"/>
      <c r="AH152" s="130"/>
      <c r="AI152" s="129"/>
      <c r="AJ152" s="129"/>
      <c r="AK152" s="129"/>
      <c r="AL152" s="129"/>
      <c r="AM152" s="129"/>
      <c r="AN152" s="128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69"/>
      <c r="AY152" s="69"/>
      <c r="AZ152" s="69"/>
      <c r="BA152" s="69"/>
      <c r="BB152" s="69"/>
      <c r="BI152" s="45"/>
      <c r="BW152" s="18"/>
      <c r="CC152" s="45"/>
      <c r="CD152" s="45"/>
      <c r="CE152" s="45"/>
      <c r="CF152" s="5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</row>
    <row r="153" spans="2:101" x14ac:dyDescent="0.2">
      <c r="B153" s="82"/>
      <c r="C153" s="82"/>
      <c r="D153" s="82"/>
      <c r="E153" s="83"/>
      <c r="F153" s="84"/>
      <c r="G153" s="87"/>
      <c r="H153" s="85"/>
      <c r="I153" s="86"/>
      <c r="J153" s="86"/>
      <c r="K153" s="81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D153" s="79"/>
      <c r="AE153" s="45"/>
      <c r="AG153" s="122"/>
      <c r="AH153" s="130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69"/>
      <c r="AY153" s="69"/>
      <c r="AZ153" s="69"/>
      <c r="BA153" s="69"/>
      <c r="BB153" s="69"/>
      <c r="BI153" s="45"/>
      <c r="BW153" s="18"/>
      <c r="CC153" s="45"/>
      <c r="CD153" s="45"/>
      <c r="CE153" s="45"/>
      <c r="CF153" s="5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</row>
    <row r="154" spans="2:101" x14ac:dyDescent="0.2">
      <c r="B154" s="82"/>
      <c r="C154" s="82"/>
      <c r="D154" s="82"/>
      <c r="E154" s="83"/>
      <c r="F154" s="84"/>
      <c r="G154" s="87"/>
      <c r="H154" s="85"/>
      <c r="I154" s="86"/>
      <c r="J154" s="86"/>
      <c r="K154" s="81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D154" s="79"/>
      <c r="AE154" s="45"/>
      <c r="AG154" s="122"/>
      <c r="AH154" s="130"/>
      <c r="AI154" s="129"/>
      <c r="AJ154" s="129"/>
      <c r="AK154" s="129"/>
      <c r="AL154" s="129"/>
      <c r="AM154" s="129"/>
      <c r="AN154" s="128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69"/>
      <c r="AY154" s="69"/>
      <c r="AZ154" s="69"/>
      <c r="BA154" s="69"/>
      <c r="BB154" s="69"/>
      <c r="BI154" s="45"/>
      <c r="BW154" s="18"/>
      <c r="CC154" s="45"/>
      <c r="CD154" s="45"/>
      <c r="CE154" s="45"/>
      <c r="CF154" s="5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</row>
    <row r="155" spans="2:101" x14ac:dyDescent="0.2">
      <c r="B155" s="82"/>
      <c r="C155" s="82"/>
      <c r="D155" s="82"/>
      <c r="E155" s="83"/>
      <c r="F155" s="84"/>
      <c r="G155" s="87"/>
      <c r="H155" s="85"/>
      <c r="I155" s="86"/>
      <c r="J155" s="86"/>
      <c r="K155" s="81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D155" s="79"/>
      <c r="AE155" s="45"/>
      <c r="AG155" s="122"/>
      <c r="AH155" s="130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69"/>
      <c r="AY155" s="69"/>
      <c r="AZ155" s="69"/>
      <c r="BA155" s="69"/>
      <c r="BB155" s="69"/>
      <c r="BI155" s="45"/>
      <c r="BW155" s="18"/>
      <c r="CC155" s="45"/>
      <c r="CD155" s="45"/>
      <c r="CE155" s="45"/>
      <c r="CF155" s="5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</row>
    <row r="156" spans="2:101" x14ac:dyDescent="0.2">
      <c r="B156" s="82"/>
      <c r="C156" s="82"/>
      <c r="D156" s="82"/>
      <c r="E156" s="83"/>
      <c r="F156" s="84"/>
      <c r="G156" s="78"/>
      <c r="H156" s="85"/>
      <c r="I156" s="86"/>
      <c r="J156" s="86"/>
      <c r="K156" s="81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D156" s="79"/>
      <c r="AE156" s="45"/>
      <c r="AG156" s="122"/>
      <c r="AH156" s="130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69"/>
      <c r="AY156" s="69"/>
      <c r="AZ156" s="69"/>
      <c r="BA156" s="69"/>
      <c r="BB156" s="69"/>
      <c r="BI156" s="45"/>
      <c r="BW156" s="18"/>
      <c r="CC156" s="45"/>
      <c r="CD156" s="45"/>
      <c r="CE156" s="45"/>
      <c r="CF156" s="5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</row>
    <row r="157" spans="2:101" x14ac:dyDescent="0.2">
      <c r="B157" s="82"/>
      <c r="C157" s="82"/>
      <c r="D157" s="82"/>
      <c r="E157" s="83"/>
      <c r="F157" s="84"/>
      <c r="H157" s="85"/>
      <c r="I157" s="83"/>
      <c r="J157" s="83"/>
      <c r="K157" s="81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D157" s="79"/>
      <c r="AE157" s="45"/>
      <c r="AG157" s="122"/>
      <c r="AH157" s="130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8"/>
      <c r="AT157" s="129"/>
      <c r="AU157" s="129"/>
      <c r="AV157" s="129"/>
      <c r="AW157" s="129"/>
      <c r="AX157" s="69"/>
      <c r="AY157" s="69"/>
      <c r="AZ157" s="69"/>
      <c r="BA157" s="69"/>
      <c r="BB157" s="69"/>
      <c r="BI157" s="45"/>
      <c r="BW157" s="18"/>
      <c r="CC157" s="45"/>
      <c r="CD157" s="45"/>
      <c r="CE157" s="45"/>
      <c r="CF157" s="5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</row>
    <row r="158" spans="2:101" x14ac:dyDescent="0.2">
      <c r="B158" s="82"/>
      <c r="C158" s="82"/>
      <c r="D158" s="82"/>
      <c r="E158" s="83"/>
      <c r="F158" s="84"/>
      <c r="G158" s="87"/>
      <c r="H158" s="85"/>
      <c r="I158" s="86"/>
      <c r="J158" s="86"/>
      <c r="K158" s="81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D158" s="79"/>
      <c r="AE158" s="45"/>
      <c r="AG158" s="122"/>
      <c r="AH158" s="130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69"/>
      <c r="AY158" s="69"/>
      <c r="AZ158" s="69"/>
      <c r="BA158" s="69"/>
      <c r="BB158" s="69"/>
      <c r="BI158" s="45"/>
      <c r="BW158" s="18"/>
      <c r="CC158" s="45"/>
      <c r="CD158" s="45"/>
      <c r="CE158" s="45"/>
      <c r="CF158" s="5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</row>
    <row r="159" spans="2:101" x14ac:dyDescent="0.2">
      <c r="B159" s="82"/>
      <c r="C159" s="82"/>
      <c r="D159" s="82"/>
      <c r="E159" s="83"/>
      <c r="F159" s="84"/>
      <c r="G159" s="87"/>
      <c r="H159" s="85"/>
      <c r="I159" s="86"/>
      <c r="J159" s="86"/>
      <c r="K159" s="81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D159" s="79"/>
      <c r="AE159" s="45"/>
      <c r="AG159" s="122"/>
      <c r="AH159" s="128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69"/>
      <c r="AY159" s="69"/>
      <c r="AZ159" s="69"/>
      <c r="BA159" s="69"/>
      <c r="BB159" s="69"/>
      <c r="BI159" s="45"/>
      <c r="BW159" s="18"/>
      <c r="CC159" s="45"/>
      <c r="CD159" s="45"/>
      <c r="CE159" s="45"/>
      <c r="CF159" s="5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</row>
    <row r="160" spans="2:101" x14ac:dyDescent="0.2">
      <c r="B160" s="82"/>
      <c r="C160" s="82"/>
      <c r="D160" s="82"/>
      <c r="E160" s="83"/>
      <c r="F160" s="84"/>
      <c r="G160" s="87"/>
      <c r="H160" s="85"/>
      <c r="I160" s="86"/>
      <c r="J160" s="86"/>
      <c r="K160" s="81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D160" s="79"/>
      <c r="AE160" s="45"/>
      <c r="AG160" s="122"/>
      <c r="AH160" s="130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69"/>
      <c r="AY160" s="69"/>
      <c r="AZ160" s="69"/>
      <c r="BA160" s="69"/>
      <c r="BB160" s="69"/>
      <c r="BI160" s="45"/>
      <c r="BW160" s="18"/>
      <c r="CC160" s="45"/>
      <c r="CD160" s="45"/>
      <c r="CE160" s="45"/>
      <c r="CF160" s="5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</row>
    <row r="161" spans="2:101" x14ac:dyDescent="0.2">
      <c r="B161" s="82"/>
      <c r="C161" s="82"/>
      <c r="D161" s="82"/>
      <c r="E161" s="83"/>
      <c r="F161" s="84"/>
      <c r="G161" s="87"/>
      <c r="H161" s="85"/>
      <c r="I161" s="86"/>
      <c r="J161" s="86"/>
      <c r="K161" s="81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D161" s="79"/>
      <c r="AE161" s="45"/>
      <c r="AG161" s="122"/>
      <c r="AH161" s="130"/>
      <c r="AI161" s="129"/>
      <c r="AJ161" s="129"/>
      <c r="AK161" s="129"/>
      <c r="AL161" s="129"/>
      <c r="AM161" s="129"/>
      <c r="AN161" s="128"/>
      <c r="AO161" s="129"/>
      <c r="AP161" s="129"/>
      <c r="AQ161" s="128"/>
      <c r="AR161" s="129"/>
      <c r="AS161" s="128"/>
      <c r="AT161" s="128"/>
      <c r="AU161" s="128"/>
      <c r="AV161" s="129"/>
      <c r="AW161" s="129"/>
      <c r="AX161" s="69"/>
      <c r="AY161" s="69"/>
      <c r="AZ161" s="69"/>
      <c r="BA161" s="69"/>
      <c r="BB161" s="69"/>
      <c r="BI161" s="45"/>
      <c r="BW161" s="18"/>
      <c r="CC161" s="45"/>
      <c r="CD161" s="45"/>
      <c r="CE161" s="45"/>
      <c r="CF161" s="5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</row>
    <row r="162" spans="2:101" x14ac:dyDescent="0.2">
      <c r="B162" s="82"/>
      <c r="C162" s="82"/>
      <c r="D162" s="82"/>
      <c r="E162" s="83"/>
      <c r="F162" s="84"/>
      <c r="G162" s="87"/>
      <c r="H162" s="85"/>
      <c r="I162" s="86"/>
      <c r="J162" s="86"/>
      <c r="K162" s="81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D162" s="79"/>
      <c r="AE162" s="45"/>
      <c r="AG162" s="77"/>
      <c r="AH162" s="77"/>
      <c r="AI162" s="18"/>
      <c r="AJ162" s="18"/>
      <c r="AL162" s="79"/>
      <c r="AM162" s="79"/>
      <c r="AP162" s="18"/>
      <c r="AR162" s="18"/>
      <c r="AS162" s="18"/>
      <c r="AT162" s="18"/>
      <c r="AU162" s="18"/>
      <c r="AV162" s="18"/>
      <c r="AW162" s="18"/>
      <c r="AX162" s="18"/>
      <c r="BI162" s="45"/>
      <c r="BT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</row>
    <row r="163" spans="2:101" x14ac:dyDescent="0.2">
      <c r="B163" s="82"/>
      <c r="C163" s="82"/>
      <c r="D163" s="82"/>
      <c r="E163" s="83"/>
      <c r="F163" s="84"/>
      <c r="G163" s="78"/>
      <c r="H163" s="85"/>
      <c r="I163" s="86"/>
      <c r="J163" s="86"/>
      <c r="K163" s="81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D163" s="79"/>
      <c r="AE163" s="45"/>
      <c r="AG163" s="77"/>
      <c r="AH163" s="77"/>
      <c r="AI163" s="18"/>
      <c r="AJ163" s="18"/>
      <c r="AL163" s="79"/>
      <c r="AM163" s="79"/>
      <c r="AP163" s="18"/>
      <c r="AR163" s="18"/>
      <c r="AS163" s="18"/>
      <c r="AT163" s="18"/>
      <c r="AU163" s="18"/>
      <c r="AV163" s="18"/>
      <c r="AW163" s="18"/>
      <c r="AX163" s="18"/>
      <c r="BI163" s="45"/>
      <c r="BT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</row>
    <row r="164" spans="2:101" x14ac:dyDescent="0.2">
      <c r="B164" s="82"/>
      <c r="C164" s="82"/>
      <c r="D164" s="82"/>
      <c r="E164" s="83"/>
      <c r="F164" s="84"/>
      <c r="G164" s="87"/>
      <c r="H164" s="85"/>
      <c r="I164" s="86"/>
      <c r="J164" s="86"/>
      <c r="K164" s="81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D164" s="79"/>
      <c r="AE164" s="45"/>
      <c r="AG164" s="77"/>
      <c r="AH164" s="77"/>
      <c r="AI164" s="18"/>
      <c r="AJ164" s="18"/>
      <c r="AL164" s="79"/>
      <c r="AM164" s="79"/>
      <c r="AP164" s="18"/>
      <c r="AR164" s="18"/>
      <c r="AS164" s="18"/>
      <c r="AT164" s="18"/>
      <c r="AU164" s="18"/>
      <c r="AV164" s="18"/>
      <c r="AW164" s="18"/>
      <c r="AX164" s="18"/>
      <c r="BI164" s="45"/>
      <c r="BT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</row>
    <row r="165" spans="2:101" x14ac:dyDescent="0.2">
      <c r="B165" s="82"/>
      <c r="C165" s="82"/>
      <c r="D165" s="82"/>
      <c r="E165" s="83"/>
      <c r="F165" s="84"/>
      <c r="G165" s="87"/>
      <c r="H165" s="85"/>
      <c r="I165" s="86"/>
      <c r="J165" s="86"/>
      <c r="K165" s="81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D165" s="79"/>
      <c r="AE165" s="45"/>
      <c r="AG165" s="77"/>
      <c r="AH165" s="77"/>
      <c r="AI165" s="18"/>
      <c r="AJ165" s="18"/>
      <c r="AL165" s="79"/>
      <c r="AM165" s="79"/>
      <c r="AP165" s="18"/>
      <c r="AR165" s="18"/>
      <c r="AS165" s="18"/>
      <c r="AT165" s="18"/>
      <c r="AU165" s="18"/>
      <c r="AV165" s="18"/>
      <c r="AW165" s="18"/>
      <c r="AX165" s="18"/>
      <c r="BI165" s="45"/>
      <c r="BT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</row>
    <row r="166" spans="2:101" x14ac:dyDescent="0.2">
      <c r="F166" s="84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</row>
    <row r="167" spans="2:101" x14ac:dyDescent="0.2">
      <c r="F167" s="84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</row>
    <row r="168" spans="2:101" x14ac:dyDescent="0.2">
      <c r="F168" s="84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</row>
    <row r="169" spans="2:101" x14ac:dyDescent="0.2">
      <c r="F169" s="84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</row>
    <row r="170" spans="2:101" x14ac:dyDescent="0.2">
      <c r="F170" s="84"/>
      <c r="BD170" s="1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</row>
    <row r="171" spans="2:101" x14ac:dyDescent="0.2">
      <c r="F171" s="84"/>
      <c r="BD171" s="1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</row>
    <row r="172" spans="2:101" x14ac:dyDescent="0.2">
      <c r="F172" s="84"/>
      <c r="BD172" s="1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</row>
    <row r="173" spans="2:101" x14ac:dyDescent="0.2">
      <c r="F173" s="84"/>
      <c r="BD173" s="1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</row>
    <row r="174" spans="2:101" x14ac:dyDescent="0.2">
      <c r="F174" s="84"/>
      <c r="BD174" s="1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</row>
    <row r="175" spans="2:101" x14ac:dyDescent="0.2">
      <c r="F175" s="84"/>
      <c r="BD175" s="1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</row>
    <row r="176" spans="2:101" x14ac:dyDescent="0.2">
      <c r="F176" s="84"/>
      <c r="BD176" s="1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</row>
    <row r="177" spans="6:98" x14ac:dyDescent="0.2">
      <c r="F177" s="84"/>
      <c r="BD177" s="1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</row>
    <row r="178" spans="6:98" x14ac:dyDescent="0.2">
      <c r="F178" s="84"/>
      <c r="BD178" s="1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</row>
    <row r="179" spans="6:98" x14ac:dyDescent="0.2">
      <c r="F179" s="84"/>
      <c r="BD179" s="1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</row>
    <row r="180" spans="6:98" x14ac:dyDescent="0.2">
      <c r="F180" s="84"/>
      <c r="BD180" s="1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</row>
    <row r="181" spans="6:98" x14ac:dyDescent="0.2">
      <c r="F181" s="84"/>
      <c r="BD181" s="118"/>
    </row>
    <row r="182" spans="6:98" x14ac:dyDescent="0.2">
      <c r="F182" s="84"/>
      <c r="BD182" s="118"/>
    </row>
    <row r="183" spans="6:98" x14ac:dyDescent="0.2">
      <c r="F183" s="84"/>
    </row>
    <row r="184" spans="6:98" x14ac:dyDescent="0.2">
      <c r="F184" s="84"/>
    </row>
    <row r="185" spans="6:98" x14ac:dyDescent="0.2">
      <c r="F185" s="84"/>
    </row>
    <row r="186" spans="6:98" x14ac:dyDescent="0.2">
      <c r="F186" s="84"/>
    </row>
    <row r="187" spans="6:98" x14ac:dyDescent="0.2">
      <c r="F187" s="84"/>
    </row>
    <row r="188" spans="6:98" x14ac:dyDescent="0.2">
      <c r="F188" s="84"/>
    </row>
    <row r="189" spans="6:98" x14ac:dyDescent="0.2">
      <c r="F189" s="84"/>
    </row>
    <row r="190" spans="6:98" x14ac:dyDescent="0.2">
      <c r="F190" s="84"/>
    </row>
    <row r="191" spans="6:98" x14ac:dyDescent="0.2">
      <c r="F191" s="84"/>
    </row>
    <row r="192" spans="6:98" x14ac:dyDescent="0.2">
      <c r="F192" s="84"/>
    </row>
    <row r="193" spans="6:6" x14ac:dyDescent="0.2">
      <c r="F193" s="84"/>
    </row>
    <row r="194" spans="6:6" x14ac:dyDescent="0.2">
      <c r="F194" s="84"/>
    </row>
    <row r="195" spans="6:6" x14ac:dyDescent="0.2">
      <c r="F195" s="84"/>
    </row>
    <row r="196" spans="6:6" x14ac:dyDescent="0.2">
      <c r="F196" s="84"/>
    </row>
    <row r="197" spans="6:6" x14ac:dyDescent="0.2">
      <c r="F197" s="84"/>
    </row>
    <row r="198" spans="6:6" x14ac:dyDescent="0.2">
      <c r="F198" s="84"/>
    </row>
    <row r="199" spans="6:6" x14ac:dyDescent="0.2">
      <c r="F199" s="84"/>
    </row>
    <row r="200" spans="6:6" x14ac:dyDescent="0.2">
      <c r="F200" s="84"/>
    </row>
    <row r="201" spans="6:6" x14ac:dyDescent="0.2">
      <c r="F201" s="84"/>
    </row>
    <row r="202" spans="6:6" x14ac:dyDescent="0.2">
      <c r="F202" s="84"/>
    </row>
    <row r="203" spans="6:6" x14ac:dyDescent="0.2">
      <c r="F203" s="84"/>
    </row>
    <row r="204" spans="6:6" x14ac:dyDescent="0.2">
      <c r="F204" s="84"/>
    </row>
    <row r="205" spans="6:6" x14ac:dyDescent="0.2">
      <c r="F205" s="84"/>
    </row>
    <row r="206" spans="6:6" x14ac:dyDescent="0.2">
      <c r="F206" s="84"/>
    </row>
    <row r="207" spans="6:6" x14ac:dyDescent="0.2">
      <c r="F207" s="84"/>
    </row>
    <row r="208" spans="6:6" x14ac:dyDescent="0.2">
      <c r="F208" s="84"/>
    </row>
    <row r="209" spans="6:6" x14ac:dyDescent="0.2">
      <c r="F209" s="84"/>
    </row>
    <row r="210" spans="6:6" x14ac:dyDescent="0.2">
      <c r="F210" s="84"/>
    </row>
    <row r="211" spans="6:6" x14ac:dyDescent="0.2">
      <c r="F211" s="84"/>
    </row>
    <row r="212" spans="6:6" x14ac:dyDescent="0.2">
      <c r="F212" s="84"/>
    </row>
    <row r="213" spans="6:6" x14ac:dyDescent="0.2">
      <c r="F213" s="84"/>
    </row>
    <row r="214" spans="6:6" x14ac:dyDescent="0.2">
      <c r="F214" s="84"/>
    </row>
    <row r="215" spans="6:6" x14ac:dyDescent="0.2">
      <c r="F215" s="84"/>
    </row>
    <row r="216" spans="6:6" x14ac:dyDescent="0.2">
      <c r="F216" s="84"/>
    </row>
    <row r="217" spans="6:6" x14ac:dyDescent="0.2">
      <c r="F217" s="84"/>
    </row>
    <row r="218" spans="6:6" x14ac:dyDescent="0.2">
      <c r="F218" s="84"/>
    </row>
    <row r="219" spans="6:6" x14ac:dyDescent="0.2">
      <c r="F219" s="84"/>
    </row>
    <row r="220" spans="6:6" x14ac:dyDescent="0.2">
      <c r="F220" s="84"/>
    </row>
    <row r="221" spans="6:6" x14ac:dyDescent="0.2">
      <c r="F221" s="84"/>
    </row>
    <row r="222" spans="6:6" x14ac:dyDescent="0.2">
      <c r="F222" s="84"/>
    </row>
    <row r="223" spans="6:6" x14ac:dyDescent="0.2">
      <c r="F223" s="84"/>
    </row>
    <row r="224" spans="6:6" x14ac:dyDescent="0.2">
      <c r="F224" s="84"/>
    </row>
    <row r="225" spans="6:6" x14ac:dyDescent="0.2">
      <c r="F225" s="84"/>
    </row>
    <row r="226" spans="6:6" x14ac:dyDescent="0.2">
      <c r="F226" s="84"/>
    </row>
    <row r="227" spans="6:6" x14ac:dyDescent="0.2">
      <c r="F227" s="84"/>
    </row>
    <row r="228" spans="6:6" x14ac:dyDescent="0.2">
      <c r="F228" s="84"/>
    </row>
    <row r="229" spans="6:6" x14ac:dyDescent="0.2">
      <c r="F229" s="84"/>
    </row>
    <row r="230" spans="6:6" x14ac:dyDescent="0.2">
      <c r="F230" s="84"/>
    </row>
    <row r="231" spans="6:6" x14ac:dyDescent="0.2">
      <c r="F231" s="84"/>
    </row>
    <row r="232" spans="6:6" x14ac:dyDescent="0.2">
      <c r="F232" s="84"/>
    </row>
    <row r="233" spans="6:6" x14ac:dyDescent="0.2">
      <c r="F233" s="84"/>
    </row>
    <row r="234" spans="6:6" x14ac:dyDescent="0.2">
      <c r="F234" s="84"/>
    </row>
    <row r="235" spans="6:6" x14ac:dyDescent="0.2">
      <c r="F235" s="84"/>
    </row>
    <row r="236" spans="6:6" x14ac:dyDescent="0.2">
      <c r="F236" s="84"/>
    </row>
    <row r="237" spans="6:6" x14ac:dyDescent="0.2">
      <c r="F237" s="84"/>
    </row>
    <row r="238" spans="6:6" x14ac:dyDescent="0.2">
      <c r="F238" s="84"/>
    </row>
    <row r="239" spans="6:6" x14ac:dyDescent="0.2">
      <c r="F239" s="84"/>
    </row>
    <row r="240" spans="6:6" x14ac:dyDescent="0.2">
      <c r="F240" s="84"/>
    </row>
    <row r="241" spans="6:6" x14ac:dyDescent="0.2">
      <c r="F241" s="84"/>
    </row>
    <row r="242" spans="6:6" x14ac:dyDescent="0.2">
      <c r="F242" s="84"/>
    </row>
    <row r="243" spans="6:6" x14ac:dyDescent="0.2">
      <c r="F243" s="84"/>
    </row>
    <row r="244" spans="6:6" x14ac:dyDescent="0.2">
      <c r="F244" s="84"/>
    </row>
    <row r="245" spans="6:6" x14ac:dyDescent="0.2">
      <c r="F245" s="84"/>
    </row>
    <row r="246" spans="6:6" x14ac:dyDescent="0.2">
      <c r="F246" s="84"/>
    </row>
    <row r="247" spans="6:6" x14ac:dyDescent="0.2">
      <c r="F247" s="84"/>
    </row>
    <row r="248" spans="6:6" x14ac:dyDescent="0.2">
      <c r="F248" s="84"/>
    </row>
    <row r="249" spans="6:6" x14ac:dyDescent="0.2">
      <c r="F249" s="84"/>
    </row>
    <row r="250" spans="6:6" x14ac:dyDescent="0.2">
      <c r="F250" s="84"/>
    </row>
    <row r="251" spans="6:6" x14ac:dyDescent="0.2">
      <c r="F251" s="84"/>
    </row>
    <row r="252" spans="6:6" x14ac:dyDescent="0.2">
      <c r="F252" s="84"/>
    </row>
    <row r="253" spans="6:6" x14ac:dyDescent="0.2">
      <c r="F253" s="84"/>
    </row>
  </sheetData>
  <autoFilter ref="A4:CT136"/>
  <conditionalFormatting sqref="R89:R96 Y97:Y98">
    <cfRule type="containsText" priority="26" stopIfTrue="1" operator="containsText" text="&lt;">
      <formula>NOT(ISERROR(SEARCH("&lt;",R89)))</formula>
    </cfRule>
    <cfRule type="cellIs" dxfId="2" priority="31" operator="greaterThan">
      <formula>125</formula>
    </cfRule>
  </conditionalFormatting>
  <conditionalFormatting sqref="AF87:AF96">
    <cfRule type="containsText" priority="27" stopIfTrue="1" operator="containsText" text="&lt;">
      <formula>NOT(ISERROR(SEARCH("&lt;",AF87)))</formula>
    </cfRule>
    <cfRule type="cellIs" dxfId="1" priority="28" operator="greaterThan">
      <formula>167</formula>
    </cfRule>
  </conditionalFormatting>
  <conditionalFormatting sqref="R86">
    <cfRule type="containsText" priority="4" stopIfTrue="1" operator="containsText" text="&lt;">
      <formula>NOT(ISERROR(SEARCH("&lt;",R86)))</formula>
    </cfRule>
    <cfRule type="cellIs" dxfId="0" priority="9" operator="greaterThan">
      <formula>125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miljögifter_fisk_2010-2020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Andersson</dc:creator>
  <cp:lastModifiedBy>Mikael Lindell</cp:lastModifiedBy>
  <dcterms:created xsi:type="dcterms:W3CDTF">2015-09-15T12:19:06Z</dcterms:created>
  <dcterms:modified xsi:type="dcterms:W3CDTF">2021-08-11T13:04:45Z</dcterms:modified>
</cp:coreProperties>
</file>